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Dashboard" sheetId="1" r:id="rId1"/>
    <sheet name="Data-Formula" sheetId="7" state="hidden" r:id="rId2"/>
  </sheets>
  <definedNames>
    <definedName name="_xlnm._FilterDatabase" localSheetId="0" hidden="1">Dashboard!#REF!</definedName>
  </definedNames>
  <calcPr calcId="144525"/>
</workbook>
</file>

<file path=xl/sharedStrings.xml><?xml version="1.0" encoding="utf-8"?>
<sst xmlns="http://schemas.openxmlformats.org/spreadsheetml/2006/main" count="154" uniqueCount="28">
  <si>
    <t>Platform</t>
  </si>
  <si>
    <t>Media Option</t>
  </si>
  <si>
    <t>Ad Type</t>
  </si>
  <si>
    <t>Targeting</t>
  </si>
  <si>
    <t>Pricing Unit</t>
  </si>
  <si>
    <t>Net Rate</t>
  </si>
  <si>
    <t>Impressions</t>
  </si>
  <si>
    <t>Clicks</t>
  </si>
  <si>
    <t>CTR</t>
  </si>
  <si>
    <t>Frequency</t>
  </si>
  <si>
    <t>Reach</t>
  </si>
  <si>
    <t>Traffic on Site</t>
  </si>
  <si>
    <t>Budget</t>
  </si>
  <si>
    <t>ABC</t>
  </si>
  <si>
    <t>Interstitial Banner</t>
  </si>
  <si>
    <t>Image</t>
  </si>
  <si>
    <t>Per Spot</t>
  </si>
  <si>
    <t>Need to be filled by planner</t>
  </si>
  <si>
    <t>Please Note:</t>
  </si>
  <si>
    <t>For Per day and Fixed pricing unit, all the details needs to be filled by the planner</t>
  </si>
  <si>
    <t>Price/Unit</t>
  </si>
  <si>
    <t>Cost</t>
  </si>
  <si>
    <t>CPC</t>
  </si>
  <si>
    <t>CPM</t>
  </si>
  <si>
    <t>CPV</t>
  </si>
  <si>
    <t>PER SPOT</t>
  </si>
  <si>
    <t>Per Day</t>
  </si>
  <si>
    <t>Fixed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</si>
</sst>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&quot;₹&quot;\ * #,##0_ ;_ &quot;₹&quot;\ * \-#,##0_ ;_ &quot;₹&quot;\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_ * #,##0_ ;_ * \-#,##0_ ;_ * &quot;-&quot;??_ ;_ @_ "/>
  </numFmts>
  <fonts count="26">
    <font>
      <sz val="11"/>
      <color theme="1"/>
      <name val="Arial"/>
      <charset val="134"/>
    </font>
    <font>
      <b/>
      <sz val="11"/>
      <color theme="1"/>
      <name val="Calibri"/>
      <charset val="134"/>
    </font>
    <font>
      <sz val="10"/>
      <color theme="1"/>
      <name val="Calibri"/>
      <charset val="134"/>
    </font>
    <font>
      <b/>
      <sz val="10"/>
      <color theme="1"/>
      <name val="Calibri"/>
      <charset val="134"/>
    </font>
    <font>
      <sz val="10"/>
      <color rgb="FFFF0000"/>
      <name val="Calibri"/>
      <charset val="134"/>
    </font>
    <font>
      <b/>
      <sz val="11"/>
      <color theme="1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7" fillId="7" borderId="0" applyNumberFormat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3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10" fontId="3" fillId="4" borderId="1" xfId="6" applyNumberFormat="1" applyFont="1" applyFill="1" applyBorder="1" applyAlignment="1"/>
    <xf numFmtId="0" fontId="2" fillId="0" borderId="1" xfId="0" applyFont="1" applyBorder="1" applyAlignment="1"/>
    <xf numFmtId="180" fontId="3" fillId="4" borderId="1" xfId="2" applyNumberFormat="1" applyFont="1" applyFill="1" applyBorder="1" applyAlignment="1"/>
    <xf numFmtId="0" fontId="2" fillId="3" borderId="0" xfId="0" applyFont="1" applyFill="1" applyAlignment="1"/>
    <xf numFmtId="0" fontId="4" fillId="0" borderId="1" xfId="0" applyFont="1" applyBorder="1"/>
    <xf numFmtId="0" fontId="4" fillId="0" borderId="0" xfId="0" applyFont="1" applyAlignment="1"/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/>
    <xf numFmtId="0" fontId="0" fillId="0" borderId="0" xfId="0" applyFont="1" applyFill="1" applyBorder="1" applyAlignment="1"/>
    <xf numFmtId="0" fontId="0" fillId="3" borderId="0" xfId="0" applyFont="1" applyFill="1" applyAlignment="1"/>
    <xf numFmtId="0" fontId="5" fillId="0" borderId="0" xfId="0" applyFont="1" applyAlignment="1"/>
    <xf numFmtId="180" fontId="0" fillId="0" borderId="1" xfId="2" applyNumberFormat="1" applyFont="1" applyBorder="1" applyAlignment="1"/>
    <xf numFmtId="10" fontId="0" fillId="3" borderId="1" xfId="0" applyNumberFormat="1" applyFont="1" applyFill="1" applyBorder="1" applyAlignment="1"/>
    <xf numFmtId="180" fontId="0" fillId="3" borderId="1" xfId="2" applyNumberFormat="1" applyFont="1" applyFill="1" applyBorder="1" applyAlignment="1"/>
    <xf numFmtId="180" fontId="0" fillId="0" borderId="0" xfId="2" applyNumberFormat="1" applyFont="1" applyFill="1" applyBorder="1" applyAlignment="1"/>
    <xf numFmtId="10" fontId="0" fillId="0" borderId="0" xfId="0" applyNumberFormat="1" applyFont="1" applyFill="1" applyBorder="1" applyAlignment="1"/>
    <xf numFmtId="180" fontId="0" fillId="0" borderId="0" xfId="2" applyNumberFormat="1" applyFont="1" applyFill="1" applyBorder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965"/>
  <sheetViews>
    <sheetView tabSelected="1" topLeftCell="C1" workbookViewId="0">
      <pane xSplit="1" ySplit="1" topLeftCell="D2" activePane="bottomRight" state="frozen"/>
      <selection/>
      <selection pane="topRight"/>
      <selection pane="bottomLeft"/>
      <selection pane="bottomRight" activeCell="H2" sqref="H2"/>
    </sheetView>
  </sheetViews>
  <sheetFormatPr defaultColWidth="12.6333333333333" defaultRowHeight="15" customHeight="1"/>
  <cols>
    <col min="1" max="2" width="12.6333333333333" hidden="1" customWidth="1"/>
    <col min="3" max="3" width="13.4" customWidth="1"/>
    <col min="4" max="4" width="25" customWidth="1"/>
    <col min="5" max="5" width="7.7" customWidth="1"/>
    <col min="6" max="6" width="8.6" customWidth="1"/>
    <col min="7" max="7" width="10.8" customWidth="1"/>
    <col min="8" max="8" width="10.6" customWidth="1"/>
    <col min="9" max="9" width="11.2" customWidth="1"/>
    <col min="10" max="10" width="6.2" customWidth="1"/>
    <col min="11" max="11" width="12.2" customWidth="1"/>
    <col min="12" max="12" width="9.8" customWidth="1"/>
    <col min="13" max="13" width="9.5" customWidth="1"/>
    <col min="14" max="14" width="12.5" customWidth="1"/>
    <col min="15" max="15" width="14.5" customWidth="1"/>
    <col min="16" max="16" width="5.2" customWidth="1"/>
    <col min="17" max="28" width="7.63333333333333" customWidth="1"/>
  </cols>
  <sheetData>
    <row r="1" ht="14.4" spans="3:15">
      <c r="C1" s="13" t="s">
        <v>0</v>
      </c>
      <c r="D1" s="13" t="s">
        <v>1</v>
      </c>
      <c r="E1" s="13" t="s">
        <v>2</v>
      </c>
      <c r="F1" s="13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10</v>
      </c>
      <c r="N1" s="14" t="s">
        <v>11</v>
      </c>
      <c r="O1" s="14" t="s">
        <v>12</v>
      </c>
    </row>
    <row r="2" customFormat="1" ht="13.8" spans="2:15">
      <c r="B2" t="str">
        <f>G2&amp;"-"&amp;'Data-Formula'!B123</f>
        <v>Per Spot-1</v>
      </c>
      <c r="C2" s="15" t="s">
        <v>13</v>
      </c>
      <c r="D2" s="15" t="s">
        <v>14</v>
      </c>
      <c r="E2" s="15" t="s">
        <v>15</v>
      </c>
      <c r="F2" s="15"/>
      <c r="G2" s="15" t="s">
        <v>16</v>
      </c>
      <c r="H2" s="15">
        <v>0.5</v>
      </c>
      <c r="I2" s="19">
        <f>VLOOKUP(B2,'Data-Formula'!A:E,5,0)</f>
        <v>200</v>
      </c>
      <c r="J2" s="19">
        <f>VLOOKUP(B2,'Data-Formula'!A:F,6,0)</f>
        <v>0.4</v>
      </c>
      <c r="K2" s="20">
        <v>0.002</v>
      </c>
      <c r="L2" s="15">
        <v>5</v>
      </c>
      <c r="M2" s="19">
        <f>I2/L2</f>
        <v>40</v>
      </c>
      <c r="N2" s="19">
        <f>VLOOKUP(B2,'Data-Formula'!A:H,8,0)</f>
        <v>0.2</v>
      </c>
      <c r="O2" s="21">
        <v>100</v>
      </c>
    </row>
    <row r="3" customFormat="1" ht="13.8" spans="2:15">
      <c r="B3" t="str">
        <f>G3&amp;"-"&amp;'Data-Formula'!B124</f>
        <v>-2</v>
      </c>
      <c r="C3" s="16"/>
      <c r="D3" s="16"/>
      <c r="E3" s="16"/>
      <c r="F3" s="16"/>
      <c r="G3" s="16"/>
      <c r="H3" s="16"/>
      <c r="I3" s="22"/>
      <c r="J3" s="22"/>
      <c r="K3" s="23"/>
      <c r="L3" s="16"/>
      <c r="M3" s="22"/>
      <c r="N3" s="22"/>
      <c r="O3" s="24"/>
    </row>
    <row r="4" customFormat="1" ht="13.8" spans="2:15">
      <c r="B4" t="str">
        <f>G4&amp;"-"&amp;'Data-Formula'!B125</f>
        <v>-3</v>
      </c>
      <c r="C4" s="16"/>
      <c r="D4" s="16"/>
      <c r="E4" s="16"/>
      <c r="F4" s="16"/>
      <c r="G4" s="16"/>
      <c r="H4" s="16"/>
      <c r="I4" s="22"/>
      <c r="J4" s="22"/>
      <c r="K4" s="23"/>
      <c r="L4" s="16"/>
      <c r="M4" s="22"/>
      <c r="N4" s="22"/>
      <c r="O4" s="24"/>
    </row>
    <row r="5" customFormat="1" ht="13.8" spans="2:15">
      <c r="B5" t="str">
        <f>G5&amp;"-"&amp;'Data-Formula'!B126</f>
        <v>-4</v>
      </c>
      <c r="C5" s="16"/>
      <c r="D5" s="16"/>
      <c r="E5" s="16"/>
      <c r="F5" s="16"/>
      <c r="G5" s="16"/>
      <c r="H5" s="16"/>
      <c r="I5" s="22"/>
      <c r="J5" s="22"/>
      <c r="K5" s="23"/>
      <c r="L5" s="16"/>
      <c r="M5" s="22"/>
      <c r="N5" s="22"/>
      <c r="O5" s="24"/>
    </row>
    <row r="6" customFormat="1" ht="13.8" spans="2:15">
      <c r="B6" t="str">
        <f>G6&amp;"-"&amp;'Data-Formula'!B127</f>
        <v>-5</v>
      </c>
      <c r="C6" s="16"/>
      <c r="D6" s="16"/>
      <c r="E6" s="16"/>
      <c r="F6" s="16"/>
      <c r="G6" s="16"/>
      <c r="H6" s="16"/>
      <c r="I6" s="22"/>
      <c r="J6" s="22"/>
      <c r="K6" s="23"/>
      <c r="L6" s="16"/>
      <c r="M6" s="22"/>
      <c r="N6" s="22"/>
      <c r="O6" s="24"/>
    </row>
    <row r="7" customFormat="1" ht="13.8" spans="2:15">
      <c r="B7" t="str">
        <f>G7&amp;"-"&amp;'Data-Formula'!B128</f>
        <v>-6</v>
      </c>
      <c r="C7" s="16"/>
      <c r="D7" s="16"/>
      <c r="E7" s="16"/>
      <c r="F7" s="16"/>
      <c r="G7" s="16"/>
      <c r="H7" s="16"/>
      <c r="I7" s="22"/>
      <c r="J7" s="22"/>
      <c r="K7" s="23"/>
      <c r="L7" s="16"/>
      <c r="M7" s="22"/>
      <c r="N7" s="22"/>
      <c r="O7" s="24"/>
    </row>
    <row r="8" customFormat="1" ht="13.8" spans="2:15">
      <c r="B8" t="str">
        <f>G8&amp;"-"&amp;'Data-Formula'!B129</f>
        <v>-7</v>
      </c>
      <c r="C8" s="16"/>
      <c r="D8" s="16"/>
      <c r="E8" s="16"/>
      <c r="F8" s="16"/>
      <c r="G8" s="16"/>
      <c r="H8" s="16"/>
      <c r="I8" s="22"/>
      <c r="J8" s="22"/>
      <c r="K8" s="23"/>
      <c r="L8" s="16"/>
      <c r="M8" s="22"/>
      <c r="N8" s="22"/>
      <c r="O8" s="24"/>
    </row>
    <row r="9" customFormat="1" ht="13.8" spans="2:15">
      <c r="B9" t="str">
        <f>G9&amp;"-"&amp;'Data-Formula'!B130</f>
        <v>-8</v>
      </c>
      <c r="C9" s="16"/>
      <c r="D9" s="16"/>
      <c r="E9" s="16"/>
      <c r="F9" s="16"/>
      <c r="G9" s="16"/>
      <c r="H9" s="16"/>
      <c r="I9" s="22"/>
      <c r="J9" s="22"/>
      <c r="K9" s="23"/>
      <c r="L9" s="16"/>
      <c r="M9" s="22"/>
      <c r="N9" s="22"/>
      <c r="O9" s="24"/>
    </row>
    <row r="10" customFormat="1" ht="13.8" spans="2:15">
      <c r="B10" t="str">
        <f>G10&amp;"-"&amp;'Data-Formula'!B131</f>
        <v>-9</v>
      </c>
      <c r="C10" s="16"/>
      <c r="D10" s="16"/>
      <c r="E10" s="16"/>
      <c r="F10" s="16"/>
      <c r="G10" s="16"/>
      <c r="H10" s="16"/>
      <c r="I10" s="22"/>
      <c r="J10" s="22"/>
      <c r="K10" s="23"/>
      <c r="L10" s="16"/>
      <c r="M10" s="22"/>
      <c r="N10" s="22"/>
      <c r="O10" s="24"/>
    </row>
    <row r="11" customFormat="1" ht="13.8" spans="2:15">
      <c r="B11" t="str">
        <f>G11&amp;"-"&amp;'Data-Formula'!B132</f>
        <v>-10</v>
      </c>
      <c r="C11" s="16"/>
      <c r="D11" s="16"/>
      <c r="E11" s="16"/>
      <c r="F11" s="16"/>
      <c r="G11" s="16"/>
      <c r="H11" s="16"/>
      <c r="I11" s="22"/>
      <c r="J11" s="22"/>
      <c r="K11" s="23"/>
      <c r="L11" s="16"/>
      <c r="M11" s="22"/>
      <c r="N11" s="22"/>
      <c r="O11" s="24"/>
    </row>
    <row r="12" customFormat="1" ht="13.8" spans="2:15">
      <c r="B12" t="str">
        <f>G12&amp;"-"&amp;'Data-Formula'!B133</f>
        <v>-11</v>
      </c>
      <c r="C12" s="16"/>
      <c r="D12" s="16"/>
      <c r="E12" s="16"/>
      <c r="F12" s="16"/>
      <c r="G12" s="16"/>
      <c r="H12" s="16"/>
      <c r="I12" s="22"/>
      <c r="J12" s="22"/>
      <c r="K12" s="23"/>
      <c r="L12" s="16"/>
      <c r="M12" s="22"/>
      <c r="N12" s="22"/>
      <c r="O12" s="24"/>
    </row>
    <row r="13" customFormat="1" ht="13.8" spans="2:15">
      <c r="B13" t="str">
        <f>G13&amp;"-"&amp;'Data-Formula'!B134</f>
        <v>-12</v>
      </c>
      <c r="C13" s="16"/>
      <c r="D13" s="16"/>
      <c r="E13" s="16"/>
      <c r="F13" s="16"/>
      <c r="G13" s="16"/>
      <c r="H13" s="16"/>
      <c r="I13" s="22"/>
      <c r="J13" s="22"/>
      <c r="K13" s="23"/>
      <c r="L13" s="16"/>
      <c r="M13" s="22"/>
      <c r="N13" s="22"/>
      <c r="O13" s="24"/>
    </row>
    <row r="14" customFormat="1" ht="13.8" spans="2:15">
      <c r="B14" t="str">
        <f>G14&amp;"-"&amp;'Data-Formula'!B135</f>
        <v>-13</v>
      </c>
      <c r="C14" s="16"/>
      <c r="D14" s="16"/>
      <c r="E14" s="16"/>
      <c r="F14" s="16"/>
      <c r="G14" s="16"/>
      <c r="H14" s="16"/>
      <c r="I14" s="22"/>
      <c r="J14" s="22"/>
      <c r="K14" s="23"/>
      <c r="L14" s="16"/>
      <c r="M14" s="22"/>
      <c r="N14" s="22"/>
      <c r="O14" s="24"/>
    </row>
    <row r="15" customFormat="1" ht="13.8" spans="2:15">
      <c r="B15" t="str">
        <f>G15&amp;"-"&amp;'Data-Formula'!B136</f>
        <v>-14</v>
      </c>
      <c r="C15" s="16"/>
      <c r="D15" s="16"/>
      <c r="E15" s="16"/>
      <c r="F15" s="16"/>
      <c r="G15" s="16"/>
      <c r="H15" s="16"/>
      <c r="I15" s="22"/>
      <c r="J15" s="22"/>
      <c r="K15" s="23"/>
      <c r="L15" s="16"/>
      <c r="M15" s="22"/>
      <c r="N15" s="22"/>
      <c r="O15" s="24"/>
    </row>
    <row r="16" customFormat="1" ht="13.8" spans="2:15">
      <c r="B16" t="str">
        <f>G16&amp;"-"&amp;'Data-Formula'!B137</f>
        <v>-15</v>
      </c>
      <c r="C16" s="16"/>
      <c r="D16" s="16"/>
      <c r="E16" s="16"/>
      <c r="F16" s="16"/>
      <c r="G16" s="16"/>
      <c r="H16" s="16"/>
      <c r="I16" s="22"/>
      <c r="J16" s="22"/>
      <c r="K16" s="23"/>
      <c r="L16" s="16"/>
      <c r="M16" s="22"/>
      <c r="N16" s="22"/>
      <c r="O16" s="24"/>
    </row>
    <row r="17" customFormat="1" ht="13.8" spans="2:15">
      <c r="B17" t="str">
        <f>G17&amp;"-"&amp;'Data-Formula'!B138</f>
        <v>-16</v>
      </c>
      <c r="C17" s="16"/>
      <c r="D17" s="16"/>
      <c r="E17" s="16"/>
      <c r="F17" s="16"/>
      <c r="G17" s="16"/>
      <c r="H17" s="16"/>
      <c r="I17" s="22"/>
      <c r="J17" s="22"/>
      <c r="K17" s="23"/>
      <c r="L17" s="16"/>
      <c r="M17" s="22"/>
      <c r="N17" s="22"/>
      <c r="O17" s="24"/>
    </row>
    <row r="18" customFormat="1" ht="13.8" spans="2:15">
      <c r="B18" t="str">
        <f>G18&amp;"-"&amp;'Data-Formula'!B139</f>
        <v>-17</v>
      </c>
      <c r="C18" s="16"/>
      <c r="D18" s="16"/>
      <c r="E18" s="16"/>
      <c r="F18" s="16"/>
      <c r="G18" s="16"/>
      <c r="H18" s="16"/>
      <c r="I18" s="22"/>
      <c r="J18" s="22"/>
      <c r="K18" s="23"/>
      <c r="L18" s="16"/>
      <c r="M18" s="22"/>
      <c r="N18" s="22"/>
      <c r="O18" s="24"/>
    </row>
    <row r="19" customFormat="1" ht="13.8" spans="2:15">
      <c r="B19" t="str">
        <f>G19&amp;"-"&amp;'Data-Formula'!B140</f>
        <v>-18</v>
      </c>
      <c r="C19" s="16"/>
      <c r="D19" s="16"/>
      <c r="E19" s="16"/>
      <c r="F19" s="16"/>
      <c r="G19" s="16"/>
      <c r="H19" s="16"/>
      <c r="I19" s="22"/>
      <c r="J19" s="22"/>
      <c r="K19" s="23"/>
      <c r="L19" s="16"/>
      <c r="M19" s="22"/>
      <c r="N19" s="22"/>
      <c r="O19" s="24"/>
    </row>
    <row r="20" customFormat="1" ht="13.8" spans="2:15">
      <c r="B20" t="str">
        <f>G20&amp;"-"&amp;'Data-Formula'!B141</f>
        <v>-19</v>
      </c>
      <c r="C20" s="16"/>
      <c r="D20" s="16"/>
      <c r="E20" s="16"/>
      <c r="F20" s="16"/>
      <c r="G20" s="16"/>
      <c r="H20" s="16"/>
      <c r="I20" s="22"/>
      <c r="J20" s="22"/>
      <c r="K20" s="23"/>
      <c r="L20" s="16"/>
      <c r="M20" s="22"/>
      <c r="N20" s="22"/>
      <c r="O20" s="24"/>
    </row>
    <row r="21" customFormat="1" ht="13.8" spans="2:15">
      <c r="B21" t="str">
        <f>G21&amp;"-"&amp;'Data-Formula'!B142</f>
        <v>-20</v>
      </c>
      <c r="C21" s="16"/>
      <c r="D21" s="16"/>
      <c r="E21" s="16"/>
      <c r="F21" s="16"/>
      <c r="G21" s="16"/>
      <c r="H21" s="16"/>
      <c r="I21" s="22"/>
      <c r="J21" s="22"/>
      <c r="K21" s="23"/>
      <c r="L21" s="16"/>
      <c r="M21" s="22"/>
      <c r="N21" s="22"/>
      <c r="O21" s="24"/>
    </row>
    <row r="22" ht="15.75" customHeight="1"/>
    <row r="23" ht="15.75" customHeight="1" spans="3:4">
      <c r="C23" s="17"/>
      <c r="D23" t="s">
        <v>17</v>
      </c>
    </row>
    <row r="24" ht="15.75" customHeight="1"/>
    <row r="25" ht="15.75" customHeight="1" spans="3:4">
      <c r="C25" s="18" t="s">
        <v>18</v>
      </c>
      <c r="D25" t="s">
        <v>19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</sheetData>
  <dataValidations count="1">
    <dataValidation type="list" allowBlank="1" showInputMessage="1" showErrorMessage="1" sqref="G2 G3 G4 G5 G6 G7 G8 G9 G10 G11 G12 G13 G14 G15 G16 G17 G18 G19 G20 G21">
      <formula1>'Data-Formula'!$L$2:$L$7</formula1>
    </dataValidation>
  </dataValidations>
  <pageMargins left="0.7" right="0.7" top="0.75" bottom="0.75" header="0" footer="0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30"/>
  <sheetViews>
    <sheetView workbookViewId="0">
      <pane xSplit="1" ySplit="1" topLeftCell="B104" activePane="bottomRight" state="frozen"/>
      <selection/>
      <selection pane="topRight"/>
      <selection pane="bottomLeft"/>
      <selection pane="bottomRight" activeCell="H115" sqref="H115"/>
    </sheetView>
  </sheetViews>
  <sheetFormatPr defaultColWidth="12.6333333333333" defaultRowHeight="15" customHeight="1"/>
  <cols>
    <col min="2" max="2" width="20.75" customWidth="1"/>
    <col min="3" max="3" width="16.8833333333333" customWidth="1"/>
    <col min="4" max="4" width="7.63333333333333" customWidth="1"/>
    <col min="5" max="5" width="10.6" customWidth="1"/>
    <col min="6" max="6" width="9.4" customWidth="1"/>
    <col min="7" max="7" width="7.63333333333333" customWidth="1"/>
    <col min="8" max="8" width="12.2" customWidth="1"/>
    <col min="9" max="9" width="7.5" customWidth="1"/>
    <col min="10" max="18" width="7.63333333333333" customWidth="1"/>
  </cols>
  <sheetData>
    <row r="1" ht="14.4" spans="2:9">
      <c r="B1" s="1" t="s">
        <v>4</v>
      </c>
      <c r="C1" s="1" t="s">
        <v>20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11</v>
      </c>
      <c r="I1" s="1" t="s">
        <v>21</v>
      </c>
    </row>
    <row r="2" ht="14.4" spans="1:12">
      <c r="A2" s="2" t="str">
        <f>B2&amp;"-"&amp;COUNTIF($B$2:B2,B2)</f>
        <v>CPC-1</v>
      </c>
      <c r="B2" s="3" t="s">
        <v>22</v>
      </c>
      <c r="C2" s="4">
        <f>IF(B2=Dashboard!G2,Dashboard!H2,0)</f>
        <v>0</v>
      </c>
      <c r="D2" s="4">
        <f>C2</f>
        <v>0</v>
      </c>
      <c r="E2" s="5" t="e">
        <f>F2*100</f>
        <v>#DIV/0!</v>
      </c>
      <c r="F2" s="5" t="e">
        <f>I2/C2</f>
        <v>#DIV/0!</v>
      </c>
      <c r="G2" s="6">
        <f>Dashboard!$K$2</f>
        <v>0.002</v>
      </c>
      <c r="H2" s="7" t="e">
        <f>F2*50%</f>
        <v>#DIV/0!</v>
      </c>
      <c r="I2" s="7">
        <f>Dashboard!$O$2</f>
        <v>100</v>
      </c>
      <c r="L2" s="12" t="s">
        <v>22</v>
      </c>
    </row>
    <row r="3" ht="14.4" spans="1:12">
      <c r="A3" s="2" t="str">
        <f>B3&amp;"-"&amp;COUNTIF($B$2:B3,B3)</f>
        <v>CPM-1</v>
      </c>
      <c r="B3" s="3" t="s">
        <v>23</v>
      </c>
      <c r="C3" s="4">
        <f>IF(B3=Dashboard!G2,Dashboard!H2,0)</f>
        <v>0</v>
      </c>
      <c r="D3" s="4">
        <f t="shared" ref="D3:D66" si="0">C3</f>
        <v>0</v>
      </c>
      <c r="E3" s="8" t="e">
        <f>I3/C3*1000</f>
        <v>#DIV/0!</v>
      </c>
      <c r="F3" s="5" t="e">
        <f>E3*G3</f>
        <v>#DIV/0!</v>
      </c>
      <c r="G3" s="6">
        <f>Dashboard!$K$2</f>
        <v>0.002</v>
      </c>
      <c r="H3" s="7" t="e">
        <f t="shared" ref="H3:H11" si="1">F3*50%</f>
        <v>#DIV/0!</v>
      </c>
      <c r="I3" s="7">
        <f>Dashboard!$O$2</f>
        <v>100</v>
      </c>
      <c r="L3" s="12" t="s">
        <v>23</v>
      </c>
    </row>
    <row r="4" ht="14.4" spans="1:12">
      <c r="A4" s="2" t="str">
        <f>B4&amp;"-"&amp;COUNTIF($B$2:B4,B4)</f>
        <v>CPV-1</v>
      </c>
      <c r="B4" s="3" t="s">
        <v>24</v>
      </c>
      <c r="C4" s="4">
        <f>IF(B4=Dashboard!G2,Dashboard!H2,0)</f>
        <v>0</v>
      </c>
      <c r="D4" s="4">
        <f t="shared" si="0"/>
        <v>0</v>
      </c>
      <c r="E4" s="5" t="e">
        <f>I4/C4</f>
        <v>#DIV/0!</v>
      </c>
      <c r="F4" s="5" t="e">
        <f t="shared" ref="F4:F11" si="2">E4*G4</f>
        <v>#DIV/0!</v>
      </c>
      <c r="G4" s="6">
        <f>Dashboard!$K$2</f>
        <v>0.002</v>
      </c>
      <c r="H4" s="7" t="e">
        <f t="shared" si="1"/>
        <v>#DIV/0!</v>
      </c>
      <c r="I4" s="7">
        <f>Dashboard!$O$2</f>
        <v>100</v>
      </c>
      <c r="L4" s="12" t="s">
        <v>24</v>
      </c>
    </row>
    <row r="5" ht="13.8" spans="1:12">
      <c r="A5" s="2" t="str">
        <f>B5&amp;"-"&amp;COUNTIF($B$2:B5,B5)</f>
        <v>PER SPOT-1</v>
      </c>
      <c r="B5" s="3" t="s">
        <v>25</v>
      </c>
      <c r="C5" s="4">
        <f>IF(B5=Dashboard!G2,Dashboard!H2,0)</f>
        <v>0.5</v>
      </c>
      <c r="D5" s="4">
        <f t="shared" si="0"/>
        <v>0.5</v>
      </c>
      <c r="E5" s="5">
        <f>I5/C5</f>
        <v>200</v>
      </c>
      <c r="F5" s="5">
        <f t="shared" si="2"/>
        <v>0.4</v>
      </c>
      <c r="G5" s="6">
        <f>Dashboard!$K$2</f>
        <v>0.002</v>
      </c>
      <c r="H5" s="7">
        <f t="shared" si="1"/>
        <v>0.2</v>
      </c>
      <c r="I5" s="7">
        <f>Dashboard!$O$2</f>
        <v>100</v>
      </c>
      <c r="L5" t="s">
        <v>16</v>
      </c>
    </row>
    <row r="6" ht="15.75" customHeight="1" spans="1:12">
      <c r="A6" s="2" t="str">
        <f>B6&amp;"-"&amp;COUNTIF($B$2:B6,B6)</f>
        <v>Per Day-1</v>
      </c>
      <c r="B6" s="9" t="s">
        <v>26</v>
      </c>
      <c r="C6" s="4">
        <f>IF(B6=Dashboard!G2,Dashboard!H2,0)</f>
        <v>0</v>
      </c>
      <c r="D6" s="4">
        <f t="shared" si="0"/>
        <v>0</v>
      </c>
      <c r="E6" s="5">
        <f>I6*0</f>
        <v>0</v>
      </c>
      <c r="F6" s="5">
        <f>I6*0</f>
        <v>0</v>
      </c>
      <c r="G6" s="6">
        <f>I6*0</f>
        <v>0</v>
      </c>
      <c r="H6" s="7">
        <f t="shared" si="1"/>
        <v>0</v>
      </c>
      <c r="I6" s="7">
        <f>Dashboard!$O$2</f>
        <v>100</v>
      </c>
      <c r="L6" t="s">
        <v>26</v>
      </c>
    </row>
    <row r="7" ht="15.75" customHeight="1" spans="1:12">
      <c r="A7" s="2" t="str">
        <f>B7&amp;"-"&amp;COUNTIF($B$2:B7,B7)</f>
        <v>Fixed-1</v>
      </c>
      <c r="B7" s="9" t="s">
        <v>27</v>
      </c>
      <c r="C7" s="4">
        <f>IF(B7=Dashboard!G2,Dashboard!H2,0)</f>
        <v>0</v>
      </c>
      <c r="D7" s="4">
        <f t="shared" si="0"/>
        <v>0</v>
      </c>
      <c r="E7" s="8">
        <f>I7*0</f>
        <v>0</v>
      </c>
      <c r="F7" s="5">
        <f>I7*0</f>
        <v>0</v>
      </c>
      <c r="G7" s="6">
        <f>I7*0</f>
        <v>0</v>
      </c>
      <c r="H7" s="7">
        <f>I7*0</f>
        <v>0</v>
      </c>
      <c r="I7" s="7">
        <f>Dashboard!$O$2</f>
        <v>100</v>
      </c>
      <c r="L7" t="s">
        <v>27</v>
      </c>
    </row>
    <row r="8" ht="15.75" customHeight="1" spans="1:9">
      <c r="A8" s="2" t="str">
        <f>B8&amp;"-"&amp;COUNTIF($B$2:B8,B8)</f>
        <v>CPC-2</v>
      </c>
      <c r="B8" s="10" t="s">
        <v>22</v>
      </c>
      <c r="C8" s="4">
        <f>IF(B8=Dashboard!$G$3,Dashboard!$H$3,0)</f>
        <v>0</v>
      </c>
      <c r="D8" s="4">
        <f t="shared" si="0"/>
        <v>0</v>
      </c>
      <c r="E8" s="5" t="e">
        <f>F8*100</f>
        <v>#DIV/0!</v>
      </c>
      <c r="F8" s="5" t="e">
        <f>I8/C8</f>
        <v>#DIV/0!</v>
      </c>
      <c r="G8" s="6">
        <f>Dashboard!$K$2</f>
        <v>0.002</v>
      </c>
      <c r="H8" s="7" t="e">
        <f t="shared" si="1"/>
        <v>#DIV/0!</v>
      </c>
      <c r="I8" s="7">
        <f>Dashboard!$O$3</f>
        <v>0</v>
      </c>
    </row>
    <row r="9" ht="15.75" customHeight="1" spans="1:9">
      <c r="A9" s="2" t="str">
        <f>B9&amp;"-"&amp;COUNTIF($B$2:B9,B9)</f>
        <v>CPM-2</v>
      </c>
      <c r="B9" s="10" t="s">
        <v>23</v>
      </c>
      <c r="C9" s="4">
        <f>IF(B9=Dashboard!$G$3,Dashboard!$H$3,0)</f>
        <v>0</v>
      </c>
      <c r="D9" s="4">
        <f t="shared" si="0"/>
        <v>0</v>
      </c>
      <c r="E9" s="8" t="e">
        <f>I9/C9*1000</f>
        <v>#DIV/0!</v>
      </c>
      <c r="F9" s="5" t="e">
        <f t="shared" si="2"/>
        <v>#DIV/0!</v>
      </c>
      <c r="G9" s="6">
        <f>Dashboard!$K$2</f>
        <v>0.002</v>
      </c>
      <c r="H9" s="7" t="e">
        <f t="shared" si="1"/>
        <v>#DIV/0!</v>
      </c>
      <c r="I9" s="7">
        <f>Dashboard!$O$3</f>
        <v>0</v>
      </c>
    </row>
    <row r="10" ht="15.75" customHeight="1" spans="1:9">
      <c r="A10" s="2" t="str">
        <f>B10&amp;"-"&amp;COUNTIF($B$2:B10,B10)</f>
        <v>CPV-2</v>
      </c>
      <c r="B10" s="10" t="s">
        <v>24</v>
      </c>
      <c r="C10" s="4">
        <f>IF(B10=Dashboard!$G$3,Dashboard!$H$3,0)</f>
        <v>0</v>
      </c>
      <c r="D10" s="4">
        <f t="shared" si="0"/>
        <v>0</v>
      </c>
      <c r="E10" s="5" t="e">
        <f>I10/C10</f>
        <v>#DIV/0!</v>
      </c>
      <c r="F10" s="5" t="e">
        <f t="shared" si="2"/>
        <v>#DIV/0!</v>
      </c>
      <c r="G10" s="6">
        <f>Dashboard!$K$2</f>
        <v>0.002</v>
      </c>
      <c r="H10" s="7" t="e">
        <f t="shared" si="1"/>
        <v>#DIV/0!</v>
      </c>
      <c r="I10" s="7">
        <f>Dashboard!$O$3</f>
        <v>0</v>
      </c>
    </row>
    <row r="11" ht="15.75" customHeight="1" spans="1:9">
      <c r="A11" s="2" t="str">
        <f>B11&amp;"-"&amp;COUNTIF($B$2:B11,B11)</f>
        <v>PER SPOT-2</v>
      </c>
      <c r="B11" s="10" t="s">
        <v>25</v>
      </c>
      <c r="C11" s="4">
        <f>IF(B11=Dashboard!$G$3,Dashboard!$H$3,0)</f>
        <v>0</v>
      </c>
      <c r="D11" s="4">
        <f t="shared" si="0"/>
        <v>0</v>
      </c>
      <c r="E11" s="5" t="e">
        <f>I11/C11</f>
        <v>#DIV/0!</v>
      </c>
      <c r="F11" s="5" t="e">
        <f t="shared" si="2"/>
        <v>#DIV/0!</v>
      </c>
      <c r="G11" s="6">
        <f>Dashboard!$K$2</f>
        <v>0.002</v>
      </c>
      <c r="H11" s="7" t="e">
        <f t="shared" si="1"/>
        <v>#DIV/0!</v>
      </c>
      <c r="I11" s="7">
        <f>Dashboard!$O$3</f>
        <v>0</v>
      </c>
    </row>
    <row r="12" ht="15.75" customHeight="1" spans="1:9">
      <c r="A12" s="2" t="str">
        <f>B12&amp;"-"&amp;COUNTIF($B$2:B12,B12)</f>
        <v>Per Day-2</v>
      </c>
      <c r="B12" s="11" t="s">
        <v>26</v>
      </c>
      <c r="C12" s="4">
        <f>IF(B12=Dashboard!$G$3,Dashboard!$H$3,0)</f>
        <v>0</v>
      </c>
      <c r="D12" s="4">
        <f t="shared" si="0"/>
        <v>0</v>
      </c>
      <c r="E12" s="5">
        <f>I12*0</f>
        <v>0</v>
      </c>
      <c r="F12" s="5">
        <f>I12*0</f>
        <v>0</v>
      </c>
      <c r="G12" s="6">
        <f>I12*0</f>
        <v>0</v>
      </c>
      <c r="H12" s="7">
        <f>I12*0</f>
        <v>0</v>
      </c>
      <c r="I12" s="7">
        <f>Dashboard!$O$3</f>
        <v>0</v>
      </c>
    </row>
    <row r="13" ht="15.75" customHeight="1" spans="1:9">
      <c r="A13" s="2" t="str">
        <f>B13&amp;"-"&amp;COUNTIF($B$2:B13,B13)</f>
        <v>Fixed-2</v>
      </c>
      <c r="B13" s="11" t="s">
        <v>27</v>
      </c>
      <c r="C13" s="4">
        <f>IF(B13=Dashboard!$G$3,Dashboard!$H$3,0)</f>
        <v>0</v>
      </c>
      <c r="D13" s="4">
        <f t="shared" si="0"/>
        <v>0</v>
      </c>
      <c r="E13" s="8">
        <f>I13*0</f>
        <v>0</v>
      </c>
      <c r="F13" s="5">
        <f>I13*0</f>
        <v>0</v>
      </c>
      <c r="G13" s="6">
        <f>I13*0</f>
        <v>0</v>
      </c>
      <c r="H13" s="7">
        <f>I13*0</f>
        <v>0</v>
      </c>
      <c r="I13" s="7">
        <f>Dashboard!$O$3</f>
        <v>0</v>
      </c>
    </row>
    <row r="14" ht="15.75" customHeight="1" spans="1:9">
      <c r="A14" s="2" t="str">
        <f>B14&amp;"-"&amp;COUNTIF($B$2:B14,B14)</f>
        <v>CPC-3</v>
      </c>
      <c r="B14" s="3" t="s">
        <v>22</v>
      </c>
      <c r="C14" s="4">
        <f>IF(B14=Dashboard!$G$4,Dashboard!$H$4,0)</f>
        <v>0</v>
      </c>
      <c r="D14" s="4">
        <f t="shared" si="0"/>
        <v>0</v>
      </c>
      <c r="E14" s="5" t="e">
        <f>F14*100</f>
        <v>#DIV/0!</v>
      </c>
      <c r="F14" s="5" t="e">
        <f>I14/C14</f>
        <v>#DIV/0!</v>
      </c>
      <c r="G14" s="6">
        <f>Dashboard!$K$2</f>
        <v>0.002</v>
      </c>
      <c r="H14" s="7" t="e">
        <f t="shared" ref="H14:H17" si="3">F14*50%</f>
        <v>#DIV/0!</v>
      </c>
      <c r="I14" s="7">
        <f>Dashboard!$O$4</f>
        <v>0</v>
      </c>
    </row>
    <row r="15" ht="15.75" customHeight="1" spans="1:9">
      <c r="A15" s="2" t="str">
        <f>B15&amp;"-"&amp;COUNTIF($B$2:B15,B15)</f>
        <v>CPM-3</v>
      </c>
      <c r="B15" s="3" t="s">
        <v>23</v>
      </c>
      <c r="C15" s="4">
        <f>IF(B15=Dashboard!$G$4,Dashboard!$H$4,0)</f>
        <v>0</v>
      </c>
      <c r="D15" s="4">
        <f t="shared" si="0"/>
        <v>0</v>
      </c>
      <c r="E15" s="8" t="e">
        <f>I15/C15*1000</f>
        <v>#DIV/0!</v>
      </c>
      <c r="F15" s="5" t="e">
        <f t="shared" ref="F15:F17" si="4">E15*G15</f>
        <v>#DIV/0!</v>
      </c>
      <c r="G15" s="6">
        <f>Dashboard!$K$2</f>
        <v>0.002</v>
      </c>
      <c r="H15" s="7" t="e">
        <f t="shared" si="3"/>
        <v>#DIV/0!</v>
      </c>
      <c r="I15" s="7">
        <f>Dashboard!$O$4</f>
        <v>0</v>
      </c>
    </row>
    <row r="16" ht="15.75" customHeight="1" spans="1:9">
      <c r="A16" s="2" t="str">
        <f>B16&amp;"-"&amp;COUNTIF($B$2:B16,B16)</f>
        <v>CPV-3</v>
      </c>
      <c r="B16" s="3" t="s">
        <v>24</v>
      </c>
      <c r="C16" s="4">
        <f>IF(B16=Dashboard!$G$4,Dashboard!$H$4,0)</f>
        <v>0</v>
      </c>
      <c r="D16" s="4">
        <f t="shared" si="0"/>
        <v>0</v>
      </c>
      <c r="E16" s="5" t="e">
        <f>I16/C16</f>
        <v>#DIV/0!</v>
      </c>
      <c r="F16" s="5" t="e">
        <f t="shared" si="4"/>
        <v>#DIV/0!</v>
      </c>
      <c r="G16" s="6">
        <f>Dashboard!$K$2</f>
        <v>0.002</v>
      </c>
      <c r="H16" s="7" t="e">
        <f t="shared" si="3"/>
        <v>#DIV/0!</v>
      </c>
      <c r="I16" s="7">
        <f>Dashboard!$O$4</f>
        <v>0</v>
      </c>
    </row>
    <row r="17" ht="15.75" customHeight="1" spans="1:9">
      <c r="A17" s="2" t="str">
        <f>B17&amp;"-"&amp;COUNTIF($B$2:B17,B17)</f>
        <v>PER SPOT-3</v>
      </c>
      <c r="B17" s="3" t="s">
        <v>25</v>
      </c>
      <c r="C17" s="4">
        <f>IF(B17=Dashboard!$G$4,Dashboard!$H$4,0)</f>
        <v>0</v>
      </c>
      <c r="D17" s="4">
        <f t="shared" si="0"/>
        <v>0</v>
      </c>
      <c r="E17" s="5" t="e">
        <f>I17/C17</f>
        <v>#DIV/0!</v>
      </c>
      <c r="F17" s="5" t="e">
        <f t="shared" si="4"/>
        <v>#DIV/0!</v>
      </c>
      <c r="G17" s="6">
        <f>Dashboard!$K$2</f>
        <v>0.002</v>
      </c>
      <c r="H17" s="7" t="e">
        <f t="shared" si="3"/>
        <v>#DIV/0!</v>
      </c>
      <c r="I17" s="7">
        <f>Dashboard!$O$4</f>
        <v>0</v>
      </c>
    </row>
    <row r="18" ht="15.75" customHeight="1" spans="1:9">
      <c r="A18" s="2" t="str">
        <f>B18&amp;"-"&amp;COUNTIF($B$2:B18,B18)</f>
        <v>Per Day-3</v>
      </c>
      <c r="B18" s="9" t="s">
        <v>26</v>
      </c>
      <c r="C18" s="4">
        <f>IF(B18=Dashboard!$G$4,Dashboard!$H$4,0)</f>
        <v>0</v>
      </c>
      <c r="D18" s="4">
        <f t="shared" si="0"/>
        <v>0</v>
      </c>
      <c r="E18" s="5">
        <f>I18*0</f>
        <v>0</v>
      </c>
      <c r="F18" s="5">
        <f>I18*0</f>
        <v>0</v>
      </c>
      <c r="G18" s="6">
        <f>I18*0</f>
        <v>0</v>
      </c>
      <c r="H18" s="7">
        <f>I18*0</f>
        <v>0</v>
      </c>
      <c r="I18" s="7">
        <f>Dashboard!$O$4</f>
        <v>0</v>
      </c>
    </row>
    <row r="19" ht="15.75" customHeight="1" spans="1:9">
      <c r="A19" s="2" t="str">
        <f>B19&amp;"-"&amp;COUNTIF($B$2:B19,B19)</f>
        <v>Fixed-3</v>
      </c>
      <c r="B19" s="9" t="s">
        <v>27</v>
      </c>
      <c r="C19" s="4">
        <f>IF(B19=Dashboard!$G$4,Dashboard!$H$4,0)</f>
        <v>0</v>
      </c>
      <c r="D19" s="4">
        <f t="shared" si="0"/>
        <v>0</v>
      </c>
      <c r="E19" s="8">
        <f>I19*0</f>
        <v>0</v>
      </c>
      <c r="F19" s="5">
        <f>I19*0</f>
        <v>0</v>
      </c>
      <c r="G19" s="6">
        <f>I19*0</f>
        <v>0</v>
      </c>
      <c r="H19" s="7">
        <f>I19*0</f>
        <v>0</v>
      </c>
      <c r="I19" s="7">
        <f>Dashboard!$O$4</f>
        <v>0</v>
      </c>
    </row>
    <row r="20" ht="15.75" customHeight="1" spans="1:9">
      <c r="A20" s="2" t="str">
        <f>B20&amp;"-"&amp;COUNTIF($B$2:B20,B20)</f>
        <v>CPC-4</v>
      </c>
      <c r="B20" s="10" t="s">
        <v>22</v>
      </c>
      <c r="C20" s="4">
        <f>IF(B20=Dashboard!$G$5,Dashboard!$H$5,0)</f>
        <v>0</v>
      </c>
      <c r="D20" s="4">
        <f t="shared" si="0"/>
        <v>0</v>
      </c>
      <c r="E20" s="5" t="e">
        <f>F20*100</f>
        <v>#DIV/0!</v>
      </c>
      <c r="F20" s="5" t="e">
        <f>I20/C20</f>
        <v>#DIV/0!</v>
      </c>
      <c r="G20" s="6">
        <f>Dashboard!$K$2</f>
        <v>0.002</v>
      </c>
      <c r="H20" s="7" t="e">
        <f t="shared" ref="H20:H23" si="5">F20*50%</f>
        <v>#DIV/0!</v>
      </c>
      <c r="I20" s="7">
        <f>Dashboard!$O$5</f>
        <v>0</v>
      </c>
    </row>
    <row r="21" ht="15.75" customHeight="1" spans="1:9">
      <c r="A21" s="2" t="str">
        <f>B21&amp;"-"&amp;COUNTIF($B$2:B21,B21)</f>
        <v>CPM-4</v>
      </c>
      <c r="B21" s="10" t="s">
        <v>23</v>
      </c>
      <c r="C21" s="4">
        <f>IF(B21=Dashboard!$G$5,Dashboard!$H$5,0)</f>
        <v>0</v>
      </c>
      <c r="D21" s="4">
        <f t="shared" si="0"/>
        <v>0</v>
      </c>
      <c r="E21" s="8" t="e">
        <f>I21/C21*1000</f>
        <v>#DIV/0!</v>
      </c>
      <c r="F21" s="5" t="e">
        <f t="shared" ref="F21:F23" si="6">E21*G21</f>
        <v>#DIV/0!</v>
      </c>
      <c r="G21" s="6">
        <f>Dashboard!$K$2</f>
        <v>0.002</v>
      </c>
      <c r="H21" s="7" t="e">
        <f t="shared" si="5"/>
        <v>#DIV/0!</v>
      </c>
      <c r="I21" s="7">
        <f>Dashboard!$O$5</f>
        <v>0</v>
      </c>
    </row>
    <row r="22" ht="15.75" customHeight="1" spans="1:9">
      <c r="A22" s="2" t="str">
        <f>B22&amp;"-"&amp;COUNTIF($B$2:B22,B22)</f>
        <v>CPV-4</v>
      </c>
      <c r="B22" s="10" t="s">
        <v>24</v>
      </c>
      <c r="C22" s="4">
        <f>IF(B22=Dashboard!$G$5,Dashboard!$H$5,0)</f>
        <v>0</v>
      </c>
      <c r="D22" s="4">
        <f t="shared" si="0"/>
        <v>0</v>
      </c>
      <c r="E22" s="5" t="e">
        <f>I22/C22</f>
        <v>#DIV/0!</v>
      </c>
      <c r="F22" s="5" t="e">
        <f t="shared" si="6"/>
        <v>#DIV/0!</v>
      </c>
      <c r="G22" s="6">
        <f>Dashboard!$K$2</f>
        <v>0.002</v>
      </c>
      <c r="H22" s="7" t="e">
        <f t="shared" si="5"/>
        <v>#DIV/0!</v>
      </c>
      <c r="I22" s="7">
        <f>Dashboard!$O$5</f>
        <v>0</v>
      </c>
    </row>
    <row r="23" ht="15.75" customHeight="1" spans="1:9">
      <c r="A23" s="2" t="str">
        <f>B23&amp;"-"&amp;COUNTIF($B$2:B23,B23)</f>
        <v>PER SPOT-4</v>
      </c>
      <c r="B23" s="10" t="s">
        <v>25</v>
      </c>
      <c r="C23" s="4">
        <f>IF(B23=Dashboard!$G$5,Dashboard!$H$5,0)</f>
        <v>0</v>
      </c>
      <c r="D23" s="4">
        <f t="shared" si="0"/>
        <v>0</v>
      </c>
      <c r="E23" s="5" t="e">
        <f>I23/C23</f>
        <v>#DIV/0!</v>
      </c>
      <c r="F23" s="5" t="e">
        <f t="shared" si="6"/>
        <v>#DIV/0!</v>
      </c>
      <c r="G23" s="6">
        <f>Dashboard!$K$2</f>
        <v>0.002</v>
      </c>
      <c r="H23" s="7" t="e">
        <f t="shared" si="5"/>
        <v>#DIV/0!</v>
      </c>
      <c r="I23" s="7">
        <f>Dashboard!$O$5</f>
        <v>0</v>
      </c>
    </row>
    <row r="24" ht="15.75" customHeight="1" spans="1:9">
      <c r="A24" s="2" t="str">
        <f>B24&amp;"-"&amp;COUNTIF($B$2:B24,B24)</f>
        <v>Per Day-4</v>
      </c>
      <c r="B24" s="11" t="s">
        <v>26</v>
      </c>
      <c r="C24" s="4">
        <f>IF(B24=Dashboard!$G$5,Dashboard!$H$5,0)</f>
        <v>0</v>
      </c>
      <c r="D24" s="4">
        <f t="shared" si="0"/>
        <v>0</v>
      </c>
      <c r="E24" s="5">
        <f>I24*0</f>
        <v>0</v>
      </c>
      <c r="F24" s="5">
        <f>I24*0</f>
        <v>0</v>
      </c>
      <c r="G24" s="6">
        <f>I24*0</f>
        <v>0</v>
      </c>
      <c r="H24" s="7">
        <f>I24*0</f>
        <v>0</v>
      </c>
      <c r="I24" s="7">
        <f>Dashboard!$O$5</f>
        <v>0</v>
      </c>
    </row>
    <row r="25" ht="15.75" customHeight="1" spans="1:9">
      <c r="A25" s="2" t="str">
        <f>B25&amp;"-"&amp;COUNTIF($B$2:B25,B25)</f>
        <v>Fixed-4</v>
      </c>
      <c r="B25" s="11" t="s">
        <v>27</v>
      </c>
      <c r="C25" s="4">
        <f>IF(B25=Dashboard!$G$5,Dashboard!$H$5,0)</f>
        <v>0</v>
      </c>
      <c r="D25" s="4">
        <f t="shared" si="0"/>
        <v>0</v>
      </c>
      <c r="E25" s="8">
        <f>I25*0</f>
        <v>0</v>
      </c>
      <c r="F25" s="5">
        <f>I25*0</f>
        <v>0</v>
      </c>
      <c r="G25" s="6">
        <f>I25*0</f>
        <v>0</v>
      </c>
      <c r="H25" s="7">
        <f>I25*0</f>
        <v>0</v>
      </c>
      <c r="I25" s="7">
        <f>Dashboard!$O$5</f>
        <v>0</v>
      </c>
    </row>
    <row r="26" ht="15.75" customHeight="1" spans="1:9">
      <c r="A26" s="2" t="str">
        <f>B26&amp;"-"&amp;COUNTIF($B$2:B26,B26)</f>
        <v>CPC-5</v>
      </c>
      <c r="B26" s="3" t="s">
        <v>22</v>
      </c>
      <c r="C26" s="4">
        <f>IF(B26=Dashboard!$G$6,Dashboard!$H$6,0)</f>
        <v>0</v>
      </c>
      <c r="D26" s="4">
        <f t="shared" si="0"/>
        <v>0</v>
      </c>
      <c r="E26" s="5" t="e">
        <f>F26*100</f>
        <v>#DIV/0!</v>
      </c>
      <c r="F26" s="5" t="e">
        <f>I26/C26</f>
        <v>#DIV/0!</v>
      </c>
      <c r="G26" s="6">
        <f>Dashboard!$K$2</f>
        <v>0.002</v>
      </c>
      <c r="H26" s="7" t="e">
        <f t="shared" ref="H26:H29" si="7">F26*50%</f>
        <v>#DIV/0!</v>
      </c>
      <c r="I26" s="7">
        <f>Dashboard!$O$6</f>
        <v>0</v>
      </c>
    </row>
    <row r="27" ht="15.75" customHeight="1" spans="1:9">
      <c r="A27" s="2" t="str">
        <f>B27&amp;"-"&amp;COUNTIF($B$2:B27,B27)</f>
        <v>CPM-5</v>
      </c>
      <c r="B27" s="3" t="s">
        <v>23</v>
      </c>
      <c r="C27" s="4">
        <f>IF(B27=Dashboard!$G$6,Dashboard!$H$6,0)</f>
        <v>0</v>
      </c>
      <c r="D27" s="4">
        <f t="shared" si="0"/>
        <v>0</v>
      </c>
      <c r="E27" s="8" t="e">
        <f>I27/C27*1000</f>
        <v>#DIV/0!</v>
      </c>
      <c r="F27" s="5" t="e">
        <f t="shared" ref="F27:F29" si="8">E27*G27</f>
        <v>#DIV/0!</v>
      </c>
      <c r="G27" s="6">
        <f>Dashboard!$K$2</f>
        <v>0.002</v>
      </c>
      <c r="H27" s="7" t="e">
        <f t="shared" si="7"/>
        <v>#DIV/0!</v>
      </c>
      <c r="I27" s="7">
        <f>Dashboard!$O$6</f>
        <v>0</v>
      </c>
    </row>
    <row r="28" ht="15.75" customHeight="1" spans="1:9">
      <c r="A28" s="2" t="str">
        <f>B28&amp;"-"&amp;COUNTIF($B$2:B28,B28)</f>
        <v>CPV-5</v>
      </c>
      <c r="B28" s="3" t="s">
        <v>24</v>
      </c>
      <c r="C28" s="4">
        <f>IF(B28=Dashboard!$G$6,Dashboard!$H$6,0)</f>
        <v>0</v>
      </c>
      <c r="D28" s="4">
        <f t="shared" si="0"/>
        <v>0</v>
      </c>
      <c r="E28" s="5" t="e">
        <f>I28/C28</f>
        <v>#DIV/0!</v>
      </c>
      <c r="F28" s="5" t="e">
        <f t="shared" si="8"/>
        <v>#DIV/0!</v>
      </c>
      <c r="G28" s="6">
        <f>Dashboard!$K$2</f>
        <v>0.002</v>
      </c>
      <c r="H28" s="7" t="e">
        <f t="shared" si="7"/>
        <v>#DIV/0!</v>
      </c>
      <c r="I28" s="7">
        <f>Dashboard!$O$6</f>
        <v>0</v>
      </c>
    </row>
    <row r="29" ht="15.75" customHeight="1" spans="1:9">
      <c r="A29" s="2" t="str">
        <f>B29&amp;"-"&amp;COUNTIF($B$2:B29,B29)</f>
        <v>PER SPOT-5</v>
      </c>
      <c r="B29" s="3" t="s">
        <v>25</v>
      </c>
      <c r="C29" s="4">
        <f>IF(B29=Dashboard!$G$6,Dashboard!$H$6,0)</f>
        <v>0</v>
      </c>
      <c r="D29" s="4">
        <f t="shared" si="0"/>
        <v>0</v>
      </c>
      <c r="E29" s="5" t="e">
        <f>I29/C29</f>
        <v>#DIV/0!</v>
      </c>
      <c r="F29" s="5" t="e">
        <f t="shared" si="8"/>
        <v>#DIV/0!</v>
      </c>
      <c r="G29" s="6">
        <f>Dashboard!$K$2</f>
        <v>0.002</v>
      </c>
      <c r="H29" s="7" t="e">
        <f t="shared" si="7"/>
        <v>#DIV/0!</v>
      </c>
      <c r="I29" s="7">
        <f>Dashboard!$O$6</f>
        <v>0</v>
      </c>
    </row>
    <row r="30" ht="15.75" customHeight="1" spans="1:9">
      <c r="A30" s="2" t="str">
        <f>B30&amp;"-"&amp;COUNTIF($B$2:B30,B30)</f>
        <v>Per Day-5</v>
      </c>
      <c r="B30" s="9" t="s">
        <v>26</v>
      </c>
      <c r="C30" s="4">
        <f>IF(B30=Dashboard!$G$6,Dashboard!$H$6,0)</f>
        <v>0</v>
      </c>
      <c r="D30" s="4">
        <f t="shared" si="0"/>
        <v>0</v>
      </c>
      <c r="E30" s="5">
        <f>I30*0</f>
        <v>0</v>
      </c>
      <c r="F30" s="5">
        <f>I30*0</f>
        <v>0</v>
      </c>
      <c r="G30" s="6">
        <f>I30*0</f>
        <v>0</v>
      </c>
      <c r="H30" s="7">
        <f>I30*0</f>
        <v>0</v>
      </c>
      <c r="I30" s="7">
        <f>Dashboard!$O$6</f>
        <v>0</v>
      </c>
    </row>
    <row r="31" ht="15.75" customHeight="1" spans="1:9">
      <c r="A31" s="2" t="str">
        <f>B31&amp;"-"&amp;COUNTIF($B$2:B31,B31)</f>
        <v>Fixed-5</v>
      </c>
      <c r="B31" s="9" t="s">
        <v>27</v>
      </c>
      <c r="C31" s="4">
        <f>IF(B31=Dashboard!$G$6,Dashboard!$H$6,0)</f>
        <v>0</v>
      </c>
      <c r="D31" s="4">
        <f t="shared" si="0"/>
        <v>0</v>
      </c>
      <c r="E31" s="8">
        <f>I31*0</f>
        <v>0</v>
      </c>
      <c r="F31" s="5">
        <f>I31*0</f>
        <v>0</v>
      </c>
      <c r="G31" s="6">
        <f>I31*0</f>
        <v>0</v>
      </c>
      <c r="H31" s="7">
        <f>I31*0</f>
        <v>0</v>
      </c>
      <c r="I31" s="7">
        <f>Dashboard!$O$6</f>
        <v>0</v>
      </c>
    </row>
    <row r="32" ht="15.75" customHeight="1" spans="1:9">
      <c r="A32" s="2" t="str">
        <f>B32&amp;"-"&amp;COUNTIF($B$2:B32,B32)</f>
        <v>CPC-6</v>
      </c>
      <c r="B32" s="10" t="s">
        <v>22</v>
      </c>
      <c r="C32" s="4">
        <f>IF(B32=Dashboard!$G$7,Dashboard!$H$7,0)</f>
        <v>0</v>
      </c>
      <c r="D32" s="4">
        <f t="shared" si="0"/>
        <v>0</v>
      </c>
      <c r="E32" s="5" t="e">
        <f>F32*100</f>
        <v>#DIV/0!</v>
      </c>
      <c r="F32" s="5" t="e">
        <f>I32/C32</f>
        <v>#DIV/0!</v>
      </c>
      <c r="G32" s="6">
        <f>Dashboard!$K$2</f>
        <v>0.002</v>
      </c>
      <c r="H32" s="7" t="e">
        <f t="shared" ref="H32:H35" si="9">F32*50%</f>
        <v>#DIV/0!</v>
      </c>
      <c r="I32" s="7">
        <f>Dashboard!$O$7</f>
        <v>0</v>
      </c>
    </row>
    <row r="33" ht="15.75" customHeight="1" spans="1:9">
      <c r="A33" s="2" t="str">
        <f>B33&amp;"-"&amp;COUNTIF($B$2:B33,B33)</f>
        <v>CPM-6</v>
      </c>
      <c r="B33" s="10" t="s">
        <v>23</v>
      </c>
      <c r="C33" s="4">
        <f>IF(B33=Dashboard!$G$7,Dashboard!$H$7,0)</f>
        <v>0</v>
      </c>
      <c r="D33" s="4">
        <f t="shared" si="0"/>
        <v>0</v>
      </c>
      <c r="E33" s="8" t="e">
        <f>I33/C33*1000</f>
        <v>#DIV/0!</v>
      </c>
      <c r="F33" s="5" t="e">
        <f t="shared" ref="F33:F35" si="10">E33*G33</f>
        <v>#DIV/0!</v>
      </c>
      <c r="G33" s="6">
        <f>Dashboard!$K$2</f>
        <v>0.002</v>
      </c>
      <c r="H33" s="7" t="e">
        <f t="shared" si="9"/>
        <v>#DIV/0!</v>
      </c>
      <c r="I33" s="7">
        <f>Dashboard!$O$7</f>
        <v>0</v>
      </c>
    </row>
    <row r="34" ht="15.75" customHeight="1" spans="1:9">
      <c r="A34" s="2" t="str">
        <f>B34&amp;"-"&amp;COUNTIF($B$2:B34,B34)</f>
        <v>CPV-6</v>
      </c>
      <c r="B34" s="10" t="s">
        <v>24</v>
      </c>
      <c r="C34" s="4">
        <f>IF(B34=Dashboard!$G$7,Dashboard!$H$7,0)</f>
        <v>0</v>
      </c>
      <c r="D34" s="4">
        <f t="shared" si="0"/>
        <v>0</v>
      </c>
      <c r="E34" s="5" t="e">
        <f>I34/C34</f>
        <v>#DIV/0!</v>
      </c>
      <c r="F34" s="5" t="e">
        <f t="shared" si="10"/>
        <v>#DIV/0!</v>
      </c>
      <c r="G34" s="6">
        <f>Dashboard!$K$2</f>
        <v>0.002</v>
      </c>
      <c r="H34" s="7" t="e">
        <f t="shared" si="9"/>
        <v>#DIV/0!</v>
      </c>
      <c r="I34" s="7">
        <f>Dashboard!$O$7</f>
        <v>0</v>
      </c>
    </row>
    <row r="35" ht="15.75" customHeight="1" spans="1:9">
      <c r="A35" s="2" t="str">
        <f>B35&amp;"-"&amp;COUNTIF($B$2:B35,B35)</f>
        <v>PER SPOT-6</v>
      </c>
      <c r="B35" s="10" t="s">
        <v>25</v>
      </c>
      <c r="C35" s="4">
        <f>IF(B35=Dashboard!$G$7,Dashboard!$H$7,0)</f>
        <v>0</v>
      </c>
      <c r="D35" s="4">
        <f t="shared" si="0"/>
        <v>0</v>
      </c>
      <c r="E35" s="5" t="e">
        <f>I35/C35</f>
        <v>#DIV/0!</v>
      </c>
      <c r="F35" s="5" t="e">
        <f t="shared" si="10"/>
        <v>#DIV/0!</v>
      </c>
      <c r="G35" s="6">
        <f>Dashboard!$K$2</f>
        <v>0.002</v>
      </c>
      <c r="H35" s="7" t="e">
        <f t="shared" si="9"/>
        <v>#DIV/0!</v>
      </c>
      <c r="I35" s="7">
        <f>Dashboard!$O$7</f>
        <v>0</v>
      </c>
    </row>
    <row r="36" ht="15.75" customHeight="1" spans="1:9">
      <c r="A36" s="2" t="str">
        <f>B36&amp;"-"&amp;COUNTIF($B$2:B36,B36)</f>
        <v>Per Day-6</v>
      </c>
      <c r="B36" s="11" t="s">
        <v>26</v>
      </c>
      <c r="C36" s="4">
        <f>IF(B36=Dashboard!$G$7,Dashboard!$H$7,0)</f>
        <v>0</v>
      </c>
      <c r="D36" s="4">
        <f t="shared" si="0"/>
        <v>0</v>
      </c>
      <c r="E36" s="5">
        <f>I36*0</f>
        <v>0</v>
      </c>
      <c r="F36" s="5">
        <f>I36*0</f>
        <v>0</v>
      </c>
      <c r="G36" s="6">
        <f>I36*0</f>
        <v>0</v>
      </c>
      <c r="H36" s="7">
        <f>I36*0</f>
        <v>0</v>
      </c>
      <c r="I36" s="7">
        <f>Dashboard!$O$7</f>
        <v>0</v>
      </c>
    </row>
    <row r="37" ht="15.75" customHeight="1" spans="1:9">
      <c r="A37" s="2" t="str">
        <f>B37&amp;"-"&amp;COUNTIF($B$2:B37,B37)</f>
        <v>Fixed-6</v>
      </c>
      <c r="B37" s="11" t="s">
        <v>27</v>
      </c>
      <c r="C37" s="4">
        <f>IF(B37=Dashboard!$G$7,Dashboard!$H$7,0)</f>
        <v>0</v>
      </c>
      <c r="D37" s="4">
        <f t="shared" si="0"/>
        <v>0</v>
      </c>
      <c r="E37" s="8">
        <f>I37*0</f>
        <v>0</v>
      </c>
      <c r="F37" s="5">
        <f>I37*0</f>
        <v>0</v>
      </c>
      <c r="G37" s="6">
        <f>I37*0</f>
        <v>0</v>
      </c>
      <c r="H37" s="7">
        <f>I37*0</f>
        <v>0</v>
      </c>
      <c r="I37" s="7">
        <f>Dashboard!$O$7</f>
        <v>0</v>
      </c>
    </row>
    <row r="38" ht="15.75" customHeight="1" spans="1:9">
      <c r="A38" s="2" t="str">
        <f>B38&amp;"-"&amp;COUNTIF($B$2:B38,B38)</f>
        <v>CPC-7</v>
      </c>
      <c r="B38" s="3" t="s">
        <v>22</v>
      </c>
      <c r="C38" s="4">
        <f>IF(B38=Dashboard!$G$8,Dashboard!$H$8,0)</f>
        <v>0</v>
      </c>
      <c r="D38" s="4">
        <f t="shared" si="0"/>
        <v>0</v>
      </c>
      <c r="E38" s="5" t="e">
        <f>F38*100</f>
        <v>#DIV/0!</v>
      </c>
      <c r="F38" s="5" t="e">
        <f>I38/C38</f>
        <v>#DIV/0!</v>
      </c>
      <c r="G38" s="6">
        <f>Dashboard!$K$2</f>
        <v>0.002</v>
      </c>
      <c r="H38" s="7" t="e">
        <f t="shared" ref="H38:H41" si="11">F38*50%</f>
        <v>#DIV/0!</v>
      </c>
      <c r="I38" s="7">
        <f>Dashboard!$O$8</f>
        <v>0</v>
      </c>
    </row>
    <row r="39" ht="15.75" customHeight="1" spans="1:9">
      <c r="A39" s="2" t="str">
        <f>B39&amp;"-"&amp;COUNTIF($B$2:B39,B39)</f>
        <v>CPM-7</v>
      </c>
      <c r="B39" s="3" t="s">
        <v>23</v>
      </c>
      <c r="C39" s="4">
        <f>IF(B39=Dashboard!$G$8,Dashboard!$H$8,0)</f>
        <v>0</v>
      </c>
      <c r="D39" s="4">
        <f t="shared" si="0"/>
        <v>0</v>
      </c>
      <c r="E39" s="8" t="e">
        <f>I39/C39*1000</f>
        <v>#DIV/0!</v>
      </c>
      <c r="F39" s="5" t="e">
        <f t="shared" ref="F39:F41" si="12">E39*G39</f>
        <v>#DIV/0!</v>
      </c>
      <c r="G39" s="6">
        <f>Dashboard!$K$2</f>
        <v>0.002</v>
      </c>
      <c r="H39" s="7" t="e">
        <f t="shared" si="11"/>
        <v>#DIV/0!</v>
      </c>
      <c r="I39" s="7">
        <f>Dashboard!$O$8</f>
        <v>0</v>
      </c>
    </row>
    <row r="40" ht="15.75" customHeight="1" spans="1:9">
      <c r="A40" s="2" t="str">
        <f>B40&amp;"-"&amp;COUNTIF($B$2:B40,B40)</f>
        <v>CPV-7</v>
      </c>
      <c r="B40" s="3" t="s">
        <v>24</v>
      </c>
      <c r="C40" s="4">
        <f>IF(B40=Dashboard!$G$8,Dashboard!$H$8,0)</f>
        <v>0</v>
      </c>
      <c r="D40" s="4">
        <f t="shared" si="0"/>
        <v>0</v>
      </c>
      <c r="E40" s="5" t="e">
        <f>I40/C40</f>
        <v>#DIV/0!</v>
      </c>
      <c r="F40" s="5" t="e">
        <f t="shared" si="12"/>
        <v>#DIV/0!</v>
      </c>
      <c r="G40" s="6">
        <f>Dashboard!$K$2</f>
        <v>0.002</v>
      </c>
      <c r="H40" s="7" t="e">
        <f t="shared" si="11"/>
        <v>#DIV/0!</v>
      </c>
      <c r="I40" s="7">
        <f>Dashboard!$O$8</f>
        <v>0</v>
      </c>
    </row>
    <row r="41" ht="15.75" customHeight="1" spans="1:9">
      <c r="A41" s="2" t="str">
        <f>B41&amp;"-"&amp;COUNTIF($B$2:B41,B41)</f>
        <v>PER SPOT-7</v>
      </c>
      <c r="B41" s="3" t="s">
        <v>25</v>
      </c>
      <c r="C41" s="4">
        <f>IF(B41=Dashboard!$G$8,Dashboard!$H$8,0)</f>
        <v>0</v>
      </c>
      <c r="D41" s="4">
        <f t="shared" si="0"/>
        <v>0</v>
      </c>
      <c r="E41" s="5" t="e">
        <f>I41/C41</f>
        <v>#DIV/0!</v>
      </c>
      <c r="F41" s="5" t="e">
        <f t="shared" si="12"/>
        <v>#DIV/0!</v>
      </c>
      <c r="G41" s="6">
        <f>Dashboard!$K$2</f>
        <v>0.002</v>
      </c>
      <c r="H41" s="7" t="e">
        <f t="shared" si="11"/>
        <v>#DIV/0!</v>
      </c>
      <c r="I41" s="7">
        <f>Dashboard!$O$8</f>
        <v>0</v>
      </c>
    </row>
    <row r="42" ht="15.75" customHeight="1" spans="1:9">
      <c r="A42" s="2" t="str">
        <f>B42&amp;"-"&amp;COUNTIF($B$2:B42,B42)</f>
        <v>Per Day-7</v>
      </c>
      <c r="B42" s="9" t="s">
        <v>26</v>
      </c>
      <c r="C42" s="4">
        <f>IF(B42=Dashboard!$G$8,Dashboard!$H$8,0)</f>
        <v>0</v>
      </c>
      <c r="D42" s="4">
        <f t="shared" si="0"/>
        <v>0</v>
      </c>
      <c r="E42" s="5">
        <f>I42*0</f>
        <v>0</v>
      </c>
      <c r="F42" s="5">
        <f>I42*0</f>
        <v>0</v>
      </c>
      <c r="G42" s="6">
        <f>I42*0</f>
        <v>0</v>
      </c>
      <c r="H42" s="7">
        <f>I42*0</f>
        <v>0</v>
      </c>
      <c r="I42" s="7">
        <f>Dashboard!$O$8</f>
        <v>0</v>
      </c>
    </row>
    <row r="43" ht="15.75" customHeight="1" spans="1:9">
      <c r="A43" s="2" t="str">
        <f>B43&amp;"-"&amp;COUNTIF($B$2:B43,B43)</f>
        <v>Fixed-7</v>
      </c>
      <c r="B43" s="9" t="s">
        <v>27</v>
      </c>
      <c r="C43" s="4">
        <f>IF(B43=Dashboard!$G$8,Dashboard!$H$8,0)</f>
        <v>0</v>
      </c>
      <c r="D43" s="4">
        <f t="shared" si="0"/>
        <v>0</v>
      </c>
      <c r="E43" s="8">
        <f>I43*0</f>
        <v>0</v>
      </c>
      <c r="F43" s="5">
        <f>I43*0</f>
        <v>0</v>
      </c>
      <c r="G43" s="6">
        <f>I43*0</f>
        <v>0</v>
      </c>
      <c r="H43" s="7">
        <f>I43*0</f>
        <v>0</v>
      </c>
      <c r="I43" s="7">
        <f>Dashboard!$O$8</f>
        <v>0</v>
      </c>
    </row>
    <row r="44" ht="15.75" customHeight="1" spans="1:9">
      <c r="A44" s="2" t="str">
        <f>B44&amp;"-"&amp;COUNTIF($B$2:B44,B44)</f>
        <v>CPC-8</v>
      </c>
      <c r="B44" s="10" t="s">
        <v>22</v>
      </c>
      <c r="C44" s="4">
        <f>IF(B44=Dashboard!$G$9,Dashboard!$H$9,0)</f>
        <v>0</v>
      </c>
      <c r="D44" s="4">
        <f t="shared" si="0"/>
        <v>0</v>
      </c>
      <c r="E44" s="5" t="e">
        <f>F44*100</f>
        <v>#DIV/0!</v>
      </c>
      <c r="F44" s="5" t="e">
        <f>I44/C44</f>
        <v>#DIV/0!</v>
      </c>
      <c r="G44" s="6">
        <f>Dashboard!$K$2</f>
        <v>0.002</v>
      </c>
      <c r="H44" s="7" t="e">
        <f t="shared" ref="H44:H47" si="13">F44*50%</f>
        <v>#DIV/0!</v>
      </c>
      <c r="I44" s="7">
        <f>Dashboard!$O$9</f>
        <v>0</v>
      </c>
    </row>
    <row r="45" ht="15.75" customHeight="1" spans="1:9">
      <c r="A45" s="2" t="str">
        <f>B45&amp;"-"&amp;COUNTIF($B$2:B45,B45)</f>
        <v>CPM-8</v>
      </c>
      <c r="B45" s="10" t="s">
        <v>23</v>
      </c>
      <c r="C45" s="4">
        <f>IF(B45=Dashboard!$G$9,Dashboard!$H$9,0)</f>
        <v>0</v>
      </c>
      <c r="D45" s="4">
        <f t="shared" si="0"/>
        <v>0</v>
      </c>
      <c r="E45" s="8" t="e">
        <f>I45/C45*1000</f>
        <v>#DIV/0!</v>
      </c>
      <c r="F45" s="5" t="e">
        <f t="shared" ref="F45:F47" si="14">E45*G45</f>
        <v>#DIV/0!</v>
      </c>
      <c r="G45" s="6">
        <f>Dashboard!$K$2</f>
        <v>0.002</v>
      </c>
      <c r="H45" s="7" t="e">
        <f t="shared" si="13"/>
        <v>#DIV/0!</v>
      </c>
      <c r="I45" s="7">
        <f>Dashboard!$O$9</f>
        <v>0</v>
      </c>
    </row>
    <row r="46" ht="15.75" customHeight="1" spans="1:9">
      <c r="A46" s="2" t="str">
        <f>B46&amp;"-"&amp;COUNTIF($B$2:B46,B46)</f>
        <v>CPV-8</v>
      </c>
      <c r="B46" s="10" t="s">
        <v>24</v>
      </c>
      <c r="C46" s="4">
        <f>IF(B46=Dashboard!$G$9,Dashboard!$H$9,0)</f>
        <v>0</v>
      </c>
      <c r="D46" s="4">
        <f t="shared" si="0"/>
        <v>0</v>
      </c>
      <c r="E46" s="5" t="e">
        <f>I46/C46</f>
        <v>#DIV/0!</v>
      </c>
      <c r="F46" s="5" t="e">
        <f t="shared" si="14"/>
        <v>#DIV/0!</v>
      </c>
      <c r="G46" s="6">
        <f>Dashboard!$K$2</f>
        <v>0.002</v>
      </c>
      <c r="H46" s="7" t="e">
        <f t="shared" si="13"/>
        <v>#DIV/0!</v>
      </c>
      <c r="I46" s="7">
        <f>Dashboard!$O$9</f>
        <v>0</v>
      </c>
    </row>
    <row r="47" ht="15.75" customHeight="1" spans="1:9">
      <c r="A47" s="2" t="str">
        <f>B47&amp;"-"&amp;COUNTIF($B$2:B47,B47)</f>
        <v>PER SPOT-8</v>
      </c>
      <c r="B47" s="10" t="s">
        <v>25</v>
      </c>
      <c r="C47" s="4">
        <f>IF(B47=Dashboard!$G$9,Dashboard!$H$9,0)</f>
        <v>0</v>
      </c>
      <c r="D47" s="4">
        <f t="shared" si="0"/>
        <v>0</v>
      </c>
      <c r="E47" s="5" t="e">
        <f>I47/C47</f>
        <v>#DIV/0!</v>
      </c>
      <c r="F47" s="5" t="e">
        <f t="shared" si="14"/>
        <v>#DIV/0!</v>
      </c>
      <c r="G47" s="6">
        <f>Dashboard!$K$2</f>
        <v>0.002</v>
      </c>
      <c r="H47" s="7" t="e">
        <f t="shared" si="13"/>
        <v>#DIV/0!</v>
      </c>
      <c r="I47" s="7">
        <f>Dashboard!$O$9</f>
        <v>0</v>
      </c>
    </row>
    <row r="48" ht="15.75" customHeight="1" spans="1:9">
      <c r="A48" s="2" t="str">
        <f>B48&amp;"-"&amp;COUNTIF($B$2:B48,B48)</f>
        <v>Per Day-8</v>
      </c>
      <c r="B48" s="11" t="s">
        <v>26</v>
      </c>
      <c r="C48" s="4">
        <f>IF(B48=Dashboard!$G$9,Dashboard!$H$9,0)</f>
        <v>0</v>
      </c>
      <c r="D48" s="4">
        <f t="shared" si="0"/>
        <v>0</v>
      </c>
      <c r="E48" s="5">
        <f>I48*0</f>
        <v>0</v>
      </c>
      <c r="F48" s="5">
        <f>I48*0</f>
        <v>0</v>
      </c>
      <c r="G48" s="6">
        <f>I48*0</f>
        <v>0</v>
      </c>
      <c r="H48" s="7">
        <f>I48*0</f>
        <v>0</v>
      </c>
      <c r="I48" s="7">
        <f>Dashboard!$O$9</f>
        <v>0</v>
      </c>
    </row>
    <row r="49" ht="15.75" customHeight="1" spans="1:9">
      <c r="A49" s="2" t="str">
        <f>B49&amp;"-"&amp;COUNTIF($B$2:B49,B49)</f>
        <v>Fixed-8</v>
      </c>
      <c r="B49" s="11" t="s">
        <v>27</v>
      </c>
      <c r="C49" s="4">
        <f>IF(B49=Dashboard!$G$9,Dashboard!$H$9,0)</f>
        <v>0</v>
      </c>
      <c r="D49" s="4">
        <f t="shared" si="0"/>
        <v>0</v>
      </c>
      <c r="E49" s="8">
        <f>I49*0</f>
        <v>0</v>
      </c>
      <c r="F49" s="5">
        <f>I49*0</f>
        <v>0</v>
      </c>
      <c r="G49" s="6">
        <f>I49*0</f>
        <v>0</v>
      </c>
      <c r="H49" s="7">
        <f>I49*0</f>
        <v>0</v>
      </c>
      <c r="I49" s="7">
        <f>Dashboard!$O$9</f>
        <v>0</v>
      </c>
    </row>
    <row r="50" ht="15.75" customHeight="1" spans="1:9">
      <c r="A50" s="2" t="str">
        <f>B50&amp;"-"&amp;COUNTIF($B$2:B50,B50)</f>
        <v>CPC-9</v>
      </c>
      <c r="B50" s="3" t="s">
        <v>22</v>
      </c>
      <c r="C50" s="4">
        <f>IF(B50=Dashboard!$G$10,Dashboard!$H$10,0)</f>
        <v>0</v>
      </c>
      <c r="D50" s="4">
        <f t="shared" si="0"/>
        <v>0</v>
      </c>
      <c r="E50" s="5" t="e">
        <f>F50*100</f>
        <v>#DIV/0!</v>
      </c>
      <c r="F50" s="5" t="e">
        <f>I50/C50</f>
        <v>#DIV/0!</v>
      </c>
      <c r="G50" s="6">
        <f>Dashboard!$K$2</f>
        <v>0.002</v>
      </c>
      <c r="H50" s="7" t="e">
        <f t="shared" ref="H50:H53" si="15">F50*50%</f>
        <v>#DIV/0!</v>
      </c>
      <c r="I50" s="7">
        <f>Dashboard!$O$10</f>
        <v>0</v>
      </c>
    </row>
    <row r="51" ht="15.75" customHeight="1" spans="1:9">
      <c r="A51" s="2" t="str">
        <f>B51&amp;"-"&amp;COUNTIF($B$2:B51,B51)</f>
        <v>CPM-9</v>
      </c>
      <c r="B51" s="3" t="s">
        <v>23</v>
      </c>
      <c r="C51" s="4">
        <f>IF(B51=Dashboard!$G$10,Dashboard!$H$10,0)</f>
        <v>0</v>
      </c>
      <c r="D51" s="4">
        <f t="shared" si="0"/>
        <v>0</v>
      </c>
      <c r="E51" s="8" t="e">
        <f>I51/C51*1000</f>
        <v>#DIV/0!</v>
      </c>
      <c r="F51" s="5" t="e">
        <f t="shared" ref="F51:F53" si="16">E51*G51</f>
        <v>#DIV/0!</v>
      </c>
      <c r="G51" s="6">
        <f>Dashboard!$K$2</f>
        <v>0.002</v>
      </c>
      <c r="H51" s="7" t="e">
        <f t="shared" si="15"/>
        <v>#DIV/0!</v>
      </c>
      <c r="I51" s="7">
        <f>Dashboard!$O$10</f>
        <v>0</v>
      </c>
    </row>
    <row r="52" ht="15.75" customHeight="1" spans="1:9">
      <c r="A52" s="2" t="str">
        <f>B52&amp;"-"&amp;COUNTIF($B$2:B52,B52)</f>
        <v>CPV-9</v>
      </c>
      <c r="B52" s="3" t="s">
        <v>24</v>
      </c>
      <c r="C52" s="4">
        <f>IF(B52=Dashboard!$G$10,Dashboard!$H$10,0)</f>
        <v>0</v>
      </c>
      <c r="D52" s="4">
        <f t="shared" si="0"/>
        <v>0</v>
      </c>
      <c r="E52" s="5" t="e">
        <f>I52/C52</f>
        <v>#DIV/0!</v>
      </c>
      <c r="F52" s="5" t="e">
        <f t="shared" si="16"/>
        <v>#DIV/0!</v>
      </c>
      <c r="G52" s="6">
        <f>Dashboard!$K$2</f>
        <v>0.002</v>
      </c>
      <c r="H52" s="7" t="e">
        <f t="shared" si="15"/>
        <v>#DIV/0!</v>
      </c>
      <c r="I52" s="7">
        <f>Dashboard!$O$10</f>
        <v>0</v>
      </c>
    </row>
    <row r="53" ht="15.75" customHeight="1" spans="1:9">
      <c r="A53" s="2" t="str">
        <f>B53&amp;"-"&amp;COUNTIF($B$2:B53,B53)</f>
        <v>PER SPOT-9</v>
      </c>
      <c r="B53" s="3" t="s">
        <v>25</v>
      </c>
      <c r="C53" s="4">
        <f>IF(B53=Dashboard!$G$10,Dashboard!$H$10,0)</f>
        <v>0</v>
      </c>
      <c r="D53" s="4">
        <f t="shared" si="0"/>
        <v>0</v>
      </c>
      <c r="E53" s="5" t="e">
        <f>I53/C53</f>
        <v>#DIV/0!</v>
      </c>
      <c r="F53" s="5" t="e">
        <f t="shared" si="16"/>
        <v>#DIV/0!</v>
      </c>
      <c r="G53" s="6">
        <f>Dashboard!$K$2</f>
        <v>0.002</v>
      </c>
      <c r="H53" s="7" t="e">
        <f t="shared" si="15"/>
        <v>#DIV/0!</v>
      </c>
      <c r="I53" s="7">
        <f>Dashboard!$O$10</f>
        <v>0</v>
      </c>
    </row>
    <row r="54" ht="15.75" customHeight="1" spans="1:9">
      <c r="A54" s="2" t="str">
        <f>B54&amp;"-"&amp;COUNTIF($B$2:B54,B54)</f>
        <v>Per Day-9</v>
      </c>
      <c r="B54" s="9" t="s">
        <v>26</v>
      </c>
      <c r="C54" s="4">
        <f>IF(B54=Dashboard!$G$10,Dashboard!$H$10,0)</f>
        <v>0</v>
      </c>
      <c r="D54" s="4">
        <f t="shared" si="0"/>
        <v>0</v>
      </c>
      <c r="E54" s="5">
        <f>I54*0</f>
        <v>0</v>
      </c>
      <c r="F54" s="5">
        <f>I54*0</f>
        <v>0</v>
      </c>
      <c r="G54" s="6">
        <f>I54*0</f>
        <v>0</v>
      </c>
      <c r="H54" s="7">
        <f>I54*0</f>
        <v>0</v>
      </c>
      <c r="I54" s="7">
        <f>Dashboard!$O$10</f>
        <v>0</v>
      </c>
    </row>
    <row r="55" ht="15.75" customHeight="1" spans="1:9">
      <c r="A55" s="2" t="str">
        <f>B55&amp;"-"&amp;COUNTIF($B$2:B55,B55)</f>
        <v>Fixed-9</v>
      </c>
      <c r="B55" s="9" t="s">
        <v>27</v>
      </c>
      <c r="C55" s="4">
        <f>IF(B55=Dashboard!$G$10,Dashboard!$H$10,0)</f>
        <v>0</v>
      </c>
      <c r="D55" s="4">
        <f t="shared" si="0"/>
        <v>0</v>
      </c>
      <c r="E55" s="8">
        <f>I55*0</f>
        <v>0</v>
      </c>
      <c r="F55" s="5">
        <f>I55*0</f>
        <v>0</v>
      </c>
      <c r="G55" s="6">
        <f>I55*0</f>
        <v>0</v>
      </c>
      <c r="H55" s="7">
        <f>I55*0</f>
        <v>0</v>
      </c>
      <c r="I55" s="7">
        <f>Dashboard!$O$10</f>
        <v>0</v>
      </c>
    </row>
    <row r="56" ht="15.75" customHeight="1" spans="1:9">
      <c r="A56" s="2" t="str">
        <f>B56&amp;"-"&amp;COUNTIF($B$2:B56,B56)</f>
        <v>CPC-10</v>
      </c>
      <c r="B56" s="10" t="s">
        <v>22</v>
      </c>
      <c r="C56" s="4">
        <f>IF(B56=Dashboard!$G$11,Dashboard!$H$11,0)</f>
        <v>0</v>
      </c>
      <c r="D56" s="4">
        <f t="shared" si="0"/>
        <v>0</v>
      </c>
      <c r="E56" s="5" t="e">
        <f>F56*100</f>
        <v>#DIV/0!</v>
      </c>
      <c r="F56" s="5" t="e">
        <f>I56/C56</f>
        <v>#DIV/0!</v>
      </c>
      <c r="G56" s="6">
        <f>Dashboard!$K$2</f>
        <v>0.002</v>
      </c>
      <c r="H56" s="7" t="e">
        <f t="shared" ref="H56:H59" si="17">F56*50%</f>
        <v>#DIV/0!</v>
      </c>
      <c r="I56" s="7">
        <f>Dashboard!$O$11</f>
        <v>0</v>
      </c>
    </row>
    <row r="57" ht="15.75" customHeight="1" spans="1:9">
      <c r="A57" s="2" t="str">
        <f>B57&amp;"-"&amp;COUNTIF($B$2:B57,B57)</f>
        <v>CPM-10</v>
      </c>
      <c r="B57" s="10" t="s">
        <v>23</v>
      </c>
      <c r="C57" s="4">
        <f>IF(B57=Dashboard!$G$11,Dashboard!$H$11,0)</f>
        <v>0</v>
      </c>
      <c r="D57" s="4">
        <f t="shared" si="0"/>
        <v>0</v>
      </c>
      <c r="E57" s="8" t="e">
        <f>I57/C57*1000</f>
        <v>#DIV/0!</v>
      </c>
      <c r="F57" s="5" t="e">
        <f t="shared" ref="F57:F59" si="18">E57*G57</f>
        <v>#DIV/0!</v>
      </c>
      <c r="G57" s="6">
        <f>Dashboard!$K$2</f>
        <v>0.002</v>
      </c>
      <c r="H57" s="7" t="e">
        <f t="shared" si="17"/>
        <v>#DIV/0!</v>
      </c>
      <c r="I57" s="7">
        <f>Dashboard!$O$11</f>
        <v>0</v>
      </c>
    </row>
    <row r="58" ht="15.75" customHeight="1" spans="1:9">
      <c r="A58" s="2" t="str">
        <f>B58&amp;"-"&amp;COUNTIF($B$2:B58,B58)</f>
        <v>CPV-10</v>
      </c>
      <c r="B58" s="10" t="s">
        <v>24</v>
      </c>
      <c r="C58" s="4">
        <f>IF(B58=Dashboard!$G$11,Dashboard!$H$11,0)</f>
        <v>0</v>
      </c>
      <c r="D58" s="4">
        <f t="shared" si="0"/>
        <v>0</v>
      </c>
      <c r="E58" s="5" t="e">
        <f>I58/C58</f>
        <v>#DIV/0!</v>
      </c>
      <c r="F58" s="5" t="e">
        <f t="shared" si="18"/>
        <v>#DIV/0!</v>
      </c>
      <c r="G58" s="6">
        <f>Dashboard!$K$2</f>
        <v>0.002</v>
      </c>
      <c r="H58" s="7" t="e">
        <f t="shared" si="17"/>
        <v>#DIV/0!</v>
      </c>
      <c r="I58" s="7">
        <f>Dashboard!$O$11</f>
        <v>0</v>
      </c>
    </row>
    <row r="59" ht="15.75" customHeight="1" spans="1:9">
      <c r="A59" s="2" t="str">
        <f>B59&amp;"-"&amp;COUNTIF($B$2:B59,B59)</f>
        <v>PER SPOT-10</v>
      </c>
      <c r="B59" s="10" t="s">
        <v>25</v>
      </c>
      <c r="C59" s="4">
        <f>IF(B59=Dashboard!$G$11,Dashboard!$H$11,0)</f>
        <v>0</v>
      </c>
      <c r="D59" s="4">
        <f t="shared" si="0"/>
        <v>0</v>
      </c>
      <c r="E59" s="5" t="e">
        <f>I59/C59</f>
        <v>#DIV/0!</v>
      </c>
      <c r="F59" s="5" t="e">
        <f t="shared" si="18"/>
        <v>#DIV/0!</v>
      </c>
      <c r="G59" s="6">
        <f>Dashboard!$K$2</f>
        <v>0.002</v>
      </c>
      <c r="H59" s="7" t="e">
        <f t="shared" si="17"/>
        <v>#DIV/0!</v>
      </c>
      <c r="I59" s="7">
        <f>Dashboard!$O$11</f>
        <v>0</v>
      </c>
    </row>
    <row r="60" ht="15.75" customHeight="1" spans="1:9">
      <c r="A60" s="2" t="str">
        <f>B60&amp;"-"&amp;COUNTIF($B$2:B60,B60)</f>
        <v>Per Day-10</v>
      </c>
      <c r="B60" s="11" t="s">
        <v>26</v>
      </c>
      <c r="C60" s="4">
        <f>IF(B60=Dashboard!$G$11,Dashboard!$H$11,0)</f>
        <v>0</v>
      </c>
      <c r="D60" s="4">
        <f t="shared" si="0"/>
        <v>0</v>
      </c>
      <c r="E60" s="5">
        <f>I60*0</f>
        <v>0</v>
      </c>
      <c r="F60" s="5">
        <f>I60*0</f>
        <v>0</v>
      </c>
      <c r="G60" s="6">
        <f>I60*0</f>
        <v>0</v>
      </c>
      <c r="H60" s="7">
        <f>I60*0</f>
        <v>0</v>
      </c>
      <c r="I60" s="7">
        <f>Dashboard!$O$11</f>
        <v>0</v>
      </c>
    </row>
    <row r="61" ht="15.75" customHeight="1" spans="1:9">
      <c r="A61" s="2" t="str">
        <f>B61&amp;"-"&amp;COUNTIF($B$2:B61,B61)</f>
        <v>Fixed-10</v>
      </c>
      <c r="B61" s="11" t="s">
        <v>27</v>
      </c>
      <c r="C61" s="4">
        <f>IF(B61=Dashboard!$G$11,Dashboard!$H$11,0)</f>
        <v>0</v>
      </c>
      <c r="D61" s="4">
        <f t="shared" si="0"/>
        <v>0</v>
      </c>
      <c r="E61" s="8">
        <f>I61*0</f>
        <v>0</v>
      </c>
      <c r="F61" s="5">
        <f>I61*0</f>
        <v>0</v>
      </c>
      <c r="G61" s="6">
        <f>I61*0</f>
        <v>0</v>
      </c>
      <c r="H61" s="7">
        <f>I61*0</f>
        <v>0</v>
      </c>
      <c r="I61" s="7">
        <f>Dashboard!$O$11</f>
        <v>0</v>
      </c>
    </row>
    <row r="62" ht="15.75" customHeight="1" spans="1:9">
      <c r="A62" s="2" t="str">
        <f>B62&amp;"-"&amp;COUNTIF($B$2:B62,B62)</f>
        <v>CPC-11</v>
      </c>
      <c r="B62" s="3" t="s">
        <v>22</v>
      </c>
      <c r="C62" s="4">
        <f>IF(B62=Dashboard!$G$12,Dashboard!$H$12,0)</f>
        <v>0</v>
      </c>
      <c r="D62" s="4">
        <f t="shared" si="0"/>
        <v>0</v>
      </c>
      <c r="E62" s="5" t="e">
        <f>F62*100</f>
        <v>#DIV/0!</v>
      </c>
      <c r="F62" s="5" t="e">
        <f>I62/C62</f>
        <v>#DIV/0!</v>
      </c>
      <c r="G62" s="6">
        <f>Dashboard!$K$2</f>
        <v>0.002</v>
      </c>
      <c r="H62" s="7" t="e">
        <f t="shared" ref="H62:H65" si="19">F62*50%</f>
        <v>#DIV/0!</v>
      </c>
      <c r="I62" s="7">
        <f>Dashboard!$O$12</f>
        <v>0</v>
      </c>
    </row>
    <row r="63" ht="15.75" customHeight="1" spans="1:9">
      <c r="A63" s="2" t="str">
        <f>B63&amp;"-"&amp;COUNTIF($B$2:B63,B63)</f>
        <v>CPM-11</v>
      </c>
      <c r="B63" s="3" t="s">
        <v>23</v>
      </c>
      <c r="C63" s="4">
        <f>IF(B63=Dashboard!$G$12,Dashboard!$H$12,0)</f>
        <v>0</v>
      </c>
      <c r="D63" s="4">
        <f t="shared" si="0"/>
        <v>0</v>
      </c>
      <c r="E63" s="8" t="e">
        <f>I63/C63*1000</f>
        <v>#DIV/0!</v>
      </c>
      <c r="F63" s="5" t="e">
        <f t="shared" ref="F63:F65" si="20">E63*G63</f>
        <v>#DIV/0!</v>
      </c>
      <c r="G63" s="6">
        <f>Dashboard!$K$2</f>
        <v>0.002</v>
      </c>
      <c r="H63" s="7" t="e">
        <f t="shared" si="19"/>
        <v>#DIV/0!</v>
      </c>
      <c r="I63" s="7">
        <f>Dashboard!$O$12</f>
        <v>0</v>
      </c>
    </row>
    <row r="64" ht="15.75" customHeight="1" spans="1:9">
      <c r="A64" s="2" t="str">
        <f>B64&amp;"-"&amp;COUNTIF($B$2:B64,B64)</f>
        <v>CPV-11</v>
      </c>
      <c r="B64" s="3" t="s">
        <v>24</v>
      </c>
      <c r="C64" s="4">
        <f>IF(B64=Dashboard!$G$12,Dashboard!$H$12,0)</f>
        <v>0</v>
      </c>
      <c r="D64" s="4">
        <f t="shared" si="0"/>
        <v>0</v>
      </c>
      <c r="E64" s="5" t="e">
        <f>I64/C64</f>
        <v>#DIV/0!</v>
      </c>
      <c r="F64" s="5" t="e">
        <f t="shared" si="20"/>
        <v>#DIV/0!</v>
      </c>
      <c r="G64" s="6">
        <f>Dashboard!$K$2</f>
        <v>0.002</v>
      </c>
      <c r="H64" s="7" t="e">
        <f t="shared" si="19"/>
        <v>#DIV/0!</v>
      </c>
      <c r="I64" s="7">
        <f>Dashboard!$O$12</f>
        <v>0</v>
      </c>
    </row>
    <row r="65" ht="15.75" customHeight="1" spans="1:9">
      <c r="A65" s="2" t="str">
        <f>B65&amp;"-"&amp;COUNTIF($B$2:B65,B65)</f>
        <v>PER SPOT-11</v>
      </c>
      <c r="B65" s="3" t="s">
        <v>25</v>
      </c>
      <c r="C65" s="4">
        <f>IF(B65=Dashboard!$G$12,Dashboard!$H$12,0)</f>
        <v>0</v>
      </c>
      <c r="D65" s="4">
        <f t="shared" si="0"/>
        <v>0</v>
      </c>
      <c r="E65" s="5" t="e">
        <f>I65/C65</f>
        <v>#DIV/0!</v>
      </c>
      <c r="F65" s="5" t="e">
        <f t="shared" si="20"/>
        <v>#DIV/0!</v>
      </c>
      <c r="G65" s="6">
        <f>Dashboard!$K$2</f>
        <v>0.002</v>
      </c>
      <c r="H65" s="7" t="e">
        <f t="shared" si="19"/>
        <v>#DIV/0!</v>
      </c>
      <c r="I65" s="7">
        <f>Dashboard!$O$12</f>
        <v>0</v>
      </c>
    </row>
    <row r="66" ht="15.75" customHeight="1" spans="1:9">
      <c r="A66" s="2" t="str">
        <f>B66&amp;"-"&amp;COUNTIF($B$2:B66,B66)</f>
        <v>Per Day-11</v>
      </c>
      <c r="B66" s="9" t="s">
        <v>26</v>
      </c>
      <c r="C66" s="4">
        <f>IF(B66=Dashboard!$G$12,Dashboard!$H$12,0)</f>
        <v>0</v>
      </c>
      <c r="D66" s="4">
        <f t="shared" si="0"/>
        <v>0</v>
      </c>
      <c r="E66" s="5">
        <f>I66*0</f>
        <v>0</v>
      </c>
      <c r="F66" s="5">
        <f>I66*0</f>
        <v>0</v>
      </c>
      <c r="G66" s="6">
        <f>I66*0</f>
        <v>0</v>
      </c>
      <c r="H66" s="7">
        <f>I66*0</f>
        <v>0</v>
      </c>
      <c r="I66" s="7">
        <f>Dashboard!$O$12</f>
        <v>0</v>
      </c>
    </row>
    <row r="67" ht="15.75" customHeight="1" spans="1:9">
      <c r="A67" s="2" t="str">
        <f>B67&amp;"-"&amp;COUNTIF($B$2:B67,B67)</f>
        <v>Fixed-11</v>
      </c>
      <c r="B67" s="9" t="s">
        <v>27</v>
      </c>
      <c r="C67" s="4">
        <f>IF(B67=Dashboard!$G$12,Dashboard!$H$12,0)</f>
        <v>0</v>
      </c>
      <c r="D67" s="4">
        <f t="shared" ref="D67:D121" si="21">C67</f>
        <v>0</v>
      </c>
      <c r="E67" s="8">
        <f>I67*0</f>
        <v>0</v>
      </c>
      <c r="F67" s="5">
        <f>I67*0</f>
        <v>0</v>
      </c>
      <c r="G67" s="6">
        <f>I67*0</f>
        <v>0</v>
      </c>
      <c r="H67" s="7">
        <f>I67*0</f>
        <v>0</v>
      </c>
      <c r="I67" s="7">
        <f>Dashboard!$O$12</f>
        <v>0</v>
      </c>
    </row>
    <row r="68" ht="15.75" customHeight="1" spans="1:9">
      <c r="A68" s="2" t="str">
        <f>B68&amp;"-"&amp;COUNTIF($B$2:B68,B68)</f>
        <v>CPC-12</v>
      </c>
      <c r="B68" s="10" t="s">
        <v>22</v>
      </c>
      <c r="C68" s="4">
        <f>IF(B68=Dashboard!$G$13,Dashboard!$H$13,0)</f>
        <v>0</v>
      </c>
      <c r="D68" s="4">
        <f t="shared" si="21"/>
        <v>0</v>
      </c>
      <c r="E68" s="5" t="e">
        <f>F68*100</f>
        <v>#DIV/0!</v>
      </c>
      <c r="F68" s="5" t="e">
        <f>I68/C68</f>
        <v>#DIV/0!</v>
      </c>
      <c r="G68" s="6">
        <f>Dashboard!$K$2</f>
        <v>0.002</v>
      </c>
      <c r="H68" s="7" t="e">
        <f t="shared" ref="H68:H71" si="22">F68*50%</f>
        <v>#DIV/0!</v>
      </c>
      <c r="I68" s="7">
        <f>Dashboard!$O$13</f>
        <v>0</v>
      </c>
    </row>
    <row r="69" ht="15.75" customHeight="1" spans="1:9">
      <c r="A69" s="2" t="str">
        <f>B69&amp;"-"&amp;COUNTIF($B$2:B69,B69)</f>
        <v>CPM-12</v>
      </c>
      <c r="B69" s="10" t="s">
        <v>23</v>
      </c>
      <c r="C69" s="4">
        <f>IF(B69=Dashboard!$G$13,Dashboard!$H$13,0)</f>
        <v>0</v>
      </c>
      <c r="D69" s="4">
        <f t="shared" si="21"/>
        <v>0</v>
      </c>
      <c r="E69" s="8" t="e">
        <f>I69/C69*1000</f>
        <v>#DIV/0!</v>
      </c>
      <c r="F69" s="5" t="e">
        <f t="shared" ref="F69:F71" si="23">E69*G69</f>
        <v>#DIV/0!</v>
      </c>
      <c r="G69" s="6">
        <f>Dashboard!$K$2</f>
        <v>0.002</v>
      </c>
      <c r="H69" s="7" t="e">
        <f t="shared" si="22"/>
        <v>#DIV/0!</v>
      </c>
      <c r="I69" s="7">
        <f>Dashboard!$O$13</f>
        <v>0</v>
      </c>
    </row>
    <row r="70" ht="15.75" customHeight="1" spans="1:9">
      <c r="A70" s="2" t="str">
        <f>B70&amp;"-"&amp;COUNTIF($B$2:B70,B70)</f>
        <v>CPV-12</v>
      </c>
      <c r="B70" s="10" t="s">
        <v>24</v>
      </c>
      <c r="C70" s="4">
        <f>IF(B70=Dashboard!$G$13,Dashboard!$H$13,0)</f>
        <v>0</v>
      </c>
      <c r="D70" s="4">
        <f t="shared" si="21"/>
        <v>0</v>
      </c>
      <c r="E70" s="5" t="e">
        <f>I70/C70</f>
        <v>#DIV/0!</v>
      </c>
      <c r="F70" s="5" t="e">
        <f t="shared" si="23"/>
        <v>#DIV/0!</v>
      </c>
      <c r="G70" s="6">
        <f>Dashboard!$K$2</f>
        <v>0.002</v>
      </c>
      <c r="H70" s="7" t="e">
        <f t="shared" si="22"/>
        <v>#DIV/0!</v>
      </c>
      <c r="I70" s="7">
        <f>Dashboard!$O$13</f>
        <v>0</v>
      </c>
    </row>
    <row r="71" ht="15.75" customHeight="1" spans="1:9">
      <c r="A71" s="2" t="str">
        <f>B71&amp;"-"&amp;COUNTIF($B$2:B71,B71)</f>
        <v>PER SPOT-12</v>
      </c>
      <c r="B71" s="10" t="s">
        <v>25</v>
      </c>
      <c r="C71" s="4">
        <f>IF(B71=Dashboard!$G$13,Dashboard!$H$13,0)</f>
        <v>0</v>
      </c>
      <c r="D71" s="4">
        <f t="shared" si="21"/>
        <v>0</v>
      </c>
      <c r="E71" s="5" t="e">
        <f>I71/C71</f>
        <v>#DIV/0!</v>
      </c>
      <c r="F71" s="5" t="e">
        <f t="shared" si="23"/>
        <v>#DIV/0!</v>
      </c>
      <c r="G71" s="6">
        <f>Dashboard!$K$2</f>
        <v>0.002</v>
      </c>
      <c r="H71" s="7" t="e">
        <f t="shared" si="22"/>
        <v>#DIV/0!</v>
      </c>
      <c r="I71" s="7">
        <f>Dashboard!$O$13</f>
        <v>0</v>
      </c>
    </row>
    <row r="72" ht="15.75" customHeight="1" spans="1:9">
      <c r="A72" s="2" t="str">
        <f>B72&amp;"-"&amp;COUNTIF($B$2:B72,B72)</f>
        <v>Per Day-12</v>
      </c>
      <c r="B72" s="11" t="s">
        <v>26</v>
      </c>
      <c r="C72" s="4">
        <f>IF(B72=Dashboard!$G$13,Dashboard!$H$13,0)</f>
        <v>0</v>
      </c>
      <c r="D72" s="4">
        <f t="shared" si="21"/>
        <v>0</v>
      </c>
      <c r="E72" s="5">
        <f>I72*0</f>
        <v>0</v>
      </c>
      <c r="F72" s="5">
        <f>I72*0</f>
        <v>0</v>
      </c>
      <c r="G72" s="6">
        <f>I72*0</f>
        <v>0</v>
      </c>
      <c r="H72" s="7">
        <f>I72*0</f>
        <v>0</v>
      </c>
      <c r="I72" s="7">
        <f>Dashboard!$O$13</f>
        <v>0</v>
      </c>
    </row>
    <row r="73" ht="15.75" customHeight="1" spans="1:9">
      <c r="A73" s="2" t="str">
        <f>B73&amp;"-"&amp;COUNTIF($B$2:B73,B73)</f>
        <v>Fixed-12</v>
      </c>
      <c r="B73" s="11" t="s">
        <v>27</v>
      </c>
      <c r="C73" s="4">
        <f>IF(B73=Dashboard!$G$13,Dashboard!$H$13,0)</f>
        <v>0</v>
      </c>
      <c r="D73" s="4">
        <f t="shared" si="21"/>
        <v>0</v>
      </c>
      <c r="E73" s="8">
        <f>I73*0</f>
        <v>0</v>
      </c>
      <c r="F73" s="5">
        <f>I73*0</f>
        <v>0</v>
      </c>
      <c r="G73" s="6">
        <f>I73*0</f>
        <v>0</v>
      </c>
      <c r="H73" s="7">
        <f>I73*0</f>
        <v>0</v>
      </c>
      <c r="I73" s="7">
        <f>Dashboard!$O$13</f>
        <v>0</v>
      </c>
    </row>
    <row r="74" ht="15.75" customHeight="1" spans="1:9">
      <c r="A74" s="2" t="str">
        <f>B74&amp;"-"&amp;COUNTIF($B$2:B74,B74)</f>
        <v>CPC-13</v>
      </c>
      <c r="B74" s="3" t="s">
        <v>22</v>
      </c>
      <c r="C74" s="4">
        <f>IF(B74=Dashboard!$G$14,Dashboard!$H$14,0)</f>
        <v>0</v>
      </c>
      <c r="D74" s="4">
        <f t="shared" si="21"/>
        <v>0</v>
      </c>
      <c r="E74" s="5" t="e">
        <f>F74*100</f>
        <v>#DIV/0!</v>
      </c>
      <c r="F74" s="5" t="e">
        <f>I74/C74</f>
        <v>#DIV/0!</v>
      </c>
      <c r="G74" s="6">
        <f>Dashboard!$K$2</f>
        <v>0.002</v>
      </c>
      <c r="H74" s="7" t="e">
        <f t="shared" ref="H74:H77" si="24">F74*50%</f>
        <v>#DIV/0!</v>
      </c>
      <c r="I74" s="7">
        <f>Dashboard!$O$14</f>
        <v>0</v>
      </c>
    </row>
    <row r="75" ht="15.75" customHeight="1" spans="1:9">
      <c r="A75" s="2" t="str">
        <f>B75&amp;"-"&amp;COUNTIF($B$2:B75,B75)</f>
        <v>CPM-13</v>
      </c>
      <c r="B75" s="3" t="s">
        <v>23</v>
      </c>
      <c r="C75" s="4">
        <f>IF(B75=Dashboard!$G$14,Dashboard!$H$14,0)</f>
        <v>0</v>
      </c>
      <c r="D75" s="4">
        <f t="shared" si="21"/>
        <v>0</v>
      </c>
      <c r="E75" s="8" t="e">
        <f>I75/C75*1000</f>
        <v>#DIV/0!</v>
      </c>
      <c r="F75" s="5" t="e">
        <f t="shared" ref="F75:F77" si="25">E75*G75</f>
        <v>#DIV/0!</v>
      </c>
      <c r="G75" s="6">
        <f>Dashboard!$K$2</f>
        <v>0.002</v>
      </c>
      <c r="H75" s="7" t="e">
        <f t="shared" si="24"/>
        <v>#DIV/0!</v>
      </c>
      <c r="I75" s="7">
        <f>Dashboard!$O$14</f>
        <v>0</v>
      </c>
    </row>
    <row r="76" ht="15.75" customHeight="1" spans="1:9">
      <c r="A76" s="2" t="str">
        <f>B76&amp;"-"&amp;COUNTIF($B$2:B76,B76)</f>
        <v>CPV-13</v>
      </c>
      <c r="B76" s="3" t="s">
        <v>24</v>
      </c>
      <c r="C76" s="4">
        <f>IF(B76=Dashboard!$G$14,Dashboard!$H$14,0)</f>
        <v>0</v>
      </c>
      <c r="D76" s="4">
        <f t="shared" si="21"/>
        <v>0</v>
      </c>
      <c r="E76" s="5" t="e">
        <f>I76/C76</f>
        <v>#DIV/0!</v>
      </c>
      <c r="F76" s="5" t="e">
        <f t="shared" si="25"/>
        <v>#DIV/0!</v>
      </c>
      <c r="G76" s="6">
        <f>Dashboard!$K$2</f>
        <v>0.002</v>
      </c>
      <c r="H76" s="7" t="e">
        <f t="shared" si="24"/>
        <v>#DIV/0!</v>
      </c>
      <c r="I76" s="7">
        <f>Dashboard!$O$14</f>
        <v>0</v>
      </c>
    </row>
    <row r="77" ht="15.75" customHeight="1" spans="1:9">
      <c r="A77" s="2" t="str">
        <f>B77&amp;"-"&amp;COUNTIF($B$2:B77,B77)</f>
        <v>PER SPOT-13</v>
      </c>
      <c r="B77" s="3" t="s">
        <v>25</v>
      </c>
      <c r="C77" s="4">
        <f>IF(B77=Dashboard!$G$14,Dashboard!$H$14,0)</f>
        <v>0</v>
      </c>
      <c r="D77" s="4">
        <f t="shared" si="21"/>
        <v>0</v>
      </c>
      <c r="E77" s="5" t="e">
        <f>I77/C77</f>
        <v>#DIV/0!</v>
      </c>
      <c r="F77" s="5" t="e">
        <f t="shared" si="25"/>
        <v>#DIV/0!</v>
      </c>
      <c r="G77" s="6">
        <f>Dashboard!$K$2</f>
        <v>0.002</v>
      </c>
      <c r="H77" s="7" t="e">
        <f t="shared" si="24"/>
        <v>#DIV/0!</v>
      </c>
      <c r="I77" s="7">
        <f>Dashboard!$O$14</f>
        <v>0</v>
      </c>
    </row>
    <row r="78" ht="15.75" customHeight="1" spans="1:9">
      <c r="A78" s="2" t="str">
        <f>B78&amp;"-"&amp;COUNTIF($B$2:B78,B78)</f>
        <v>Per Day-13</v>
      </c>
      <c r="B78" s="9" t="s">
        <v>26</v>
      </c>
      <c r="C78" s="4">
        <f>IF(B78=Dashboard!$G$14,Dashboard!$H$14,0)</f>
        <v>0</v>
      </c>
      <c r="D78" s="4">
        <f t="shared" si="21"/>
        <v>0</v>
      </c>
      <c r="E78" s="5">
        <f>I78*0</f>
        <v>0</v>
      </c>
      <c r="F78" s="5">
        <f>I78*0</f>
        <v>0</v>
      </c>
      <c r="G78" s="6">
        <f>I78*0</f>
        <v>0</v>
      </c>
      <c r="H78" s="7">
        <f>I78*0</f>
        <v>0</v>
      </c>
      <c r="I78" s="7">
        <f>Dashboard!$O$14</f>
        <v>0</v>
      </c>
    </row>
    <row r="79" ht="15.75" customHeight="1" spans="1:9">
      <c r="A79" s="2" t="str">
        <f>B79&amp;"-"&amp;COUNTIF($B$2:B79,B79)</f>
        <v>Fixed-13</v>
      </c>
      <c r="B79" s="9" t="s">
        <v>27</v>
      </c>
      <c r="C79" s="4">
        <f>IF(B79=Dashboard!$G$14,Dashboard!$H$14,0)</f>
        <v>0</v>
      </c>
      <c r="D79" s="4">
        <f t="shared" si="21"/>
        <v>0</v>
      </c>
      <c r="E79" s="8">
        <f>I79*0</f>
        <v>0</v>
      </c>
      <c r="F79" s="5">
        <f>I79*0</f>
        <v>0</v>
      </c>
      <c r="G79" s="6">
        <f>I79*0</f>
        <v>0</v>
      </c>
      <c r="H79" s="7">
        <f>I79*0</f>
        <v>0</v>
      </c>
      <c r="I79" s="7">
        <f>Dashboard!$O$14</f>
        <v>0</v>
      </c>
    </row>
    <row r="80" ht="15.75" customHeight="1" spans="1:9">
      <c r="A80" s="2" t="str">
        <f>B80&amp;"-"&amp;COUNTIF($B$2:B80,B80)</f>
        <v>CPC-14</v>
      </c>
      <c r="B80" s="10" t="s">
        <v>22</v>
      </c>
      <c r="C80" s="4">
        <f>IF(B80=Dashboard!$G$15,Dashboard!$H$15,0)</f>
        <v>0</v>
      </c>
      <c r="D80" s="4">
        <f t="shared" si="21"/>
        <v>0</v>
      </c>
      <c r="E80" s="5" t="e">
        <f>F80*100</f>
        <v>#DIV/0!</v>
      </c>
      <c r="F80" s="5" t="e">
        <f>I80/C80</f>
        <v>#DIV/0!</v>
      </c>
      <c r="G80" s="6">
        <f>Dashboard!$K$2</f>
        <v>0.002</v>
      </c>
      <c r="H80" s="7" t="e">
        <f t="shared" ref="H80:H83" si="26">F80*50%</f>
        <v>#DIV/0!</v>
      </c>
      <c r="I80" s="7">
        <f>Dashboard!$O$15</f>
        <v>0</v>
      </c>
    </row>
    <row r="81" ht="15.75" customHeight="1" spans="1:9">
      <c r="A81" s="2" t="str">
        <f>B81&amp;"-"&amp;COUNTIF($B$2:B81,B81)</f>
        <v>CPM-14</v>
      </c>
      <c r="B81" s="10" t="s">
        <v>23</v>
      </c>
      <c r="C81" s="4">
        <f>IF(B81=Dashboard!$G$15,Dashboard!$H$15,0)</f>
        <v>0</v>
      </c>
      <c r="D81" s="4">
        <f t="shared" si="21"/>
        <v>0</v>
      </c>
      <c r="E81" s="8" t="e">
        <f>I81/C81*1000</f>
        <v>#DIV/0!</v>
      </c>
      <c r="F81" s="5" t="e">
        <f t="shared" ref="F81:F83" si="27">E81*G81</f>
        <v>#DIV/0!</v>
      </c>
      <c r="G81" s="6">
        <f>Dashboard!$K$2</f>
        <v>0.002</v>
      </c>
      <c r="H81" s="7" t="e">
        <f t="shared" si="26"/>
        <v>#DIV/0!</v>
      </c>
      <c r="I81" s="7">
        <f>Dashboard!$O$15</f>
        <v>0</v>
      </c>
    </row>
    <row r="82" ht="15.75" customHeight="1" spans="1:9">
      <c r="A82" s="2" t="str">
        <f>B82&amp;"-"&amp;COUNTIF($B$2:B82,B82)</f>
        <v>CPV-14</v>
      </c>
      <c r="B82" s="10" t="s">
        <v>24</v>
      </c>
      <c r="C82" s="4">
        <f>IF(B82=Dashboard!$G$15,Dashboard!$H$15,0)</f>
        <v>0</v>
      </c>
      <c r="D82" s="4">
        <f t="shared" si="21"/>
        <v>0</v>
      </c>
      <c r="E82" s="5" t="e">
        <f>I82/C82</f>
        <v>#DIV/0!</v>
      </c>
      <c r="F82" s="5" t="e">
        <f t="shared" si="27"/>
        <v>#DIV/0!</v>
      </c>
      <c r="G82" s="6">
        <f>Dashboard!$K$2</f>
        <v>0.002</v>
      </c>
      <c r="H82" s="7" t="e">
        <f t="shared" si="26"/>
        <v>#DIV/0!</v>
      </c>
      <c r="I82" s="7">
        <f>Dashboard!$O$15</f>
        <v>0</v>
      </c>
    </row>
    <row r="83" ht="15.75" customHeight="1" spans="1:9">
      <c r="A83" s="2" t="str">
        <f>B83&amp;"-"&amp;COUNTIF($B$2:B83,B83)</f>
        <v>PER SPOT-14</v>
      </c>
      <c r="B83" s="10" t="s">
        <v>25</v>
      </c>
      <c r="C83" s="4">
        <f>IF(B83=Dashboard!$G$15,Dashboard!$H$15,0)</f>
        <v>0</v>
      </c>
      <c r="D83" s="4">
        <f t="shared" si="21"/>
        <v>0</v>
      </c>
      <c r="E83" s="5" t="e">
        <f>I83/C83</f>
        <v>#DIV/0!</v>
      </c>
      <c r="F83" s="5" t="e">
        <f t="shared" si="27"/>
        <v>#DIV/0!</v>
      </c>
      <c r="G83" s="6">
        <f>Dashboard!$K$2</f>
        <v>0.002</v>
      </c>
      <c r="H83" s="7" t="e">
        <f t="shared" si="26"/>
        <v>#DIV/0!</v>
      </c>
      <c r="I83" s="7">
        <f>Dashboard!$O$15</f>
        <v>0</v>
      </c>
    </row>
    <row r="84" ht="15.75" customHeight="1" spans="1:9">
      <c r="A84" s="2" t="str">
        <f>B84&amp;"-"&amp;COUNTIF($B$2:B84,B84)</f>
        <v>Per Day-14</v>
      </c>
      <c r="B84" s="11" t="s">
        <v>26</v>
      </c>
      <c r="C84" s="4">
        <f>IF(B84=Dashboard!$G$15,Dashboard!$H$15,0)</f>
        <v>0</v>
      </c>
      <c r="D84" s="4">
        <f t="shared" si="21"/>
        <v>0</v>
      </c>
      <c r="E84" s="5">
        <f>I84*0</f>
        <v>0</v>
      </c>
      <c r="F84" s="5">
        <f>I84*0</f>
        <v>0</v>
      </c>
      <c r="G84" s="6">
        <f>I84*0</f>
        <v>0</v>
      </c>
      <c r="H84" s="7">
        <f>I84*0</f>
        <v>0</v>
      </c>
      <c r="I84" s="7">
        <f>Dashboard!$O$15</f>
        <v>0</v>
      </c>
    </row>
    <row r="85" ht="15.75" customHeight="1" spans="1:9">
      <c r="A85" s="2" t="str">
        <f>B85&amp;"-"&amp;COUNTIF($B$2:B85,B85)</f>
        <v>Fixed-14</v>
      </c>
      <c r="B85" s="11" t="s">
        <v>27</v>
      </c>
      <c r="C85" s="4">
        <f>IF(B85=Dashboard!$G$15,Dashboard!$H$15,0)</f>
        <v>0</v>
      </c>
      <c r="D85" s="4">
        <f t="shared" si="21"/>
        <v>0</v>
      </c>
      <c r="E85" s="8">
        <f>I85*0</f>
        <v>0</v>
      </c>
      <c r="F85" s="5">
        <f>I85*0</f>
        <v>0</v>
      </c>
      <c r="G85" s="6">
        <f>I85*0</f>
        <v>0</v>
      </c>
      <c r="H85" s="7">
        <f>I85*0</f>
        <v>0</v>
      </c>
      <c r="I85" s="7">
        <f>Dashboard!$O$15</f>
        <v>0</v>
      </c>
    </row>
    <row r="86" ht="15.75" customHeight="1" spans="1:9">
      <c r="A86" s="2" t="str">
        <f>B86&amp;"-"&amp;COUNTIF($B$2:B86,B86)</f>
        <v>CPC-15</v>
      </c>
      <c r="B86" s="3" t="s">
        <v>22</v>
      </c>
      <c r="C86" s="4">
        <f>IF(B86=Dashboard!$G$17,Dashboard!$H$16,0)</f>
        <v>0</v>
      </c>
      <c r="D86" s="4">
        <f t="shared" si="21"/>
        <v>0</v>
      </c>
      <c r="E86" s="5" t="e">
        <f>F86*100</f>
        <v>#DIV/0!</v>
      </c>
      <c r="F86" s="5" t="e">
        <f>I86/C86</f>
        <v>#DIV/0!</v>
      </c>
      <c r="G86" s="6">
        <f>Dashboard!$K$2</f>
        <v>0.002</v>
      </c>
      <c r="H86" s="7" t="e">
        <f t="shared" ref="H86:H89" si="28">F86*50%</f>
        <v>#DIV/0!</v>
      </c>
      <c r="I86" s="7">
        <f>Dashboard!$O$16</f>
        <v>0</v>
      </c>
    </row>
    <row r="87" ht="15.75" customHeight="1" spans="1:9">
      <c r="A87" s="2" t="str">
        <f>B87&amp;"-"&amp;COUNTIF($B$2:B87,B87)</f>
        <v>CPM-15</v>
      </c>
      <c r="B87" s="3" t="s">
        <v>23</v>
      </c>
      <c r="C87" s="4">
        <f>IF(B87=Dashboard!$G$17,Dashboard!$H$16,0)</f>
        <v>0</v>
      </c>
      <c r="D87" s="4">
        <f t="shared" si="21"/>
        <v>0</v>
      </c>
      <c r="E87" s="8" t="e">
        <f>I87/C87*1000</f>
        <v>#DIV/0!</v>
      </c>
      <c r="F87" s="5" t="e">
        <f t="shared" ref="F87:F89" si="29">E87*G87</f>
        <v>#DIV/0!</v>
      </c>
      <c r="G87" s="6">
        <f>Dashboard!$K$2</f>
        <v>0.002</v>
      </c>
      <c r="H87" s="7" t="e">
        <f t="shared" si="28"/>
        <v>#DIV/0!</v>
      </c>
      <c r="I87" s="7">
        <f>Dashboard!$O$16</f>
        <v>0</v>
      </c>
    </row>
    <row r="88" ht="15.75" customHeight="1" spans="1:9">
      <c r="A88" s="2" t="str">
        <f>B88&amp;"-"&amp;COUNTIF($B$2:B88,B88)</f>
        <v>CPV-15</v>
      </c>
      <c r="B88" s="3" t="s">
        <v>24</v>
      </c>
      <c r="C88" s="4">
        <f>IF(B88=Dashboard!$G$17,Dashboard!$H$16,0)</f>
        <v>0</v>
      </c>
      <c r="D88" s="4">
        <f t="shared" si="21"/>
        <v>0</v>
      </c>
      <c r="E88" s="5" t="e">
        <f>I88/C88</f>
        <v>#DIV/0!</v>
      </c>
      <c r="F88" s="5" t="e">
        <f t="shared" si="29"/>
        <v>#DIV/0!</v>
      </c>
      <c r="G88" s="6">
        <f>Dashboard!$K$2</f>
        <v>0.002</v>
      </c>
      <c r="H88" s="7" t="e">
        <f t="shared" si="28"/>
        <v>#DIV/0!</v>
      </c>
      <c r="I88" s="7">
        <f>Dashboard!$O$16</f>
        <v>0</v>
      </c>
    </row>
    <row r="89" ht="15.75" customHeight="1" spans="1:9">
      <c r="A89" s="2" t="str">
        <f>B89&amp;"-"&amp;COUNTIF($B$2:B89,B89)</f>
        <v>PER SPOT-15</v>
      </c>
      <c r="B89" s="3" t="s">
        <v>25</v>
      </c>
      <c r="C89" s="4">
        <f>IF(B89=Dashboard!$G$17,Dashboard!$H$16,0)</f>
        <v>0</v>
      </c>
      <c r="D89" s="4">
        <f t="shared" si="21"/>
        <v>0</v>
      </c>
      <c r="E89" s="5" t="e">
        <f>I89/C89</f>
        <v>#DIV/0!</v>
      </c>
      <c r="F89" s="5" t="e">
        <f t="shared" si="29"/>
        <v>#DIV/0!</v>
      </c>
      <c r="G89" s="6">
        <f>Dashboard!$K$2</f>
        <v>0.002</v>
      </c>
      <c r="H89" s="7" t="e">
        <f t="shared" si="28"/>
        <v>#DIV/0!</v>
      </c>
      <c r="I89" s="7">
        <f>Dashboard!$O$16</f>
        <v>0</v>
      </c>
    </row>
    <row r="90" ht="15.75" customHeight="1" spans="1:9">
      <c r="A90" s="2" t="str">
        <f>B90&amp;"-"&amp;COUNTIF($B$2:B90,B90)</f>
        <v>Per Day-15</v>
      </c>
      <c r="B90" s="9" t="s">
        <v>26</v>
      </c>
      <c r="C90" s="4">
        <f>IF(B90=Dashboard!$G$17,Dashboard!$H$16,0)</f>
        <v>0</v>
      </c>
      <c r="D90" s="4">
        <f t="shared" si="21"/>
        <v>0</v>
      </c>
      <c r="E90" s="5">
        <f>I90*0</f>
        <v>0</v>
      </c>
      <c r="F90" s="5">
        <f>I90*0</f>
        <v>0</v>
      </c>
      <c r="G90" s="6">
        <f>I90*0</f>
        <v>0</v>
      </c>
      <c r="H90" s="7">
        <f>I90*0</f>
        <v>0</v>
      </c>
      <c r="I90" s="7">
        <f>Dashboard!$O$16</f>
        <v>0</v>
      </c>
    </row>
    <row r="91" ht="15.75" customHeight="1" spans="1:9">
      <c r="A91" s="2" t="str">
        <f>B91&amp;"-"&amp;COUNTIF($B$2:B91,B91)</f>
        <v>Fixed-15</v>
      </c>
      <c r="B91" s="9" t="s">
        <v>27</v>
      </c>
      <c r="C91" s="4">
        <f>IF(B91=Dashboard!$G$17,Dashboard!$H$16,0)</f>
        <v>0</v>
      </c>
      <c r="D91" s="4">
        <f t="shared" si="21"/>
        <v>0</v>
      </c>
      <c r="E91" s="8">
        <f>I91*0</f>
        <v>0</v>
      </c>
      <c r="F91" s="5">
        <f>I91*0</f>
        <v>0</v>
      </c>
      <c r="G91" s="6">
        <f>I91*0</f>
        <v>0</v>
      </c>
      <c r="H91" s="7">
        <f>I91*0</f>
        <v>0</v>
      </c>
      <c r="I91" s="7">
        <f>Dashboard!$O$16</f>
        <v>0</v>
      </c>
    </row>
    <row r="92" ht="15.75" customHeight="1" spans="1:9">
      <c r="A92" s="2" t="str">
        <f>B92&amp;"-"&amp;COUNTIF($B$2:B92,B92)</f>
        <v>CPC-16</v>
      </c>
      <c r="B92" s="10" t="s">
        <v>22</v>
      </c>
      <c r="C92" s="4">
        <f>IF(B92=Dashboard!$G$17,Dashboard!$H$17,0)</f>
        <v>0</v>
      </c>
      <c r="D92" s="4">
        <f t="shared" si="21"/>
        <v>0</v>
      </c>
      <c r="E92" s="5" t="e">
        <f>F92*100</f>
        <v>#DIV/0!</v>
      </c>
      <c r="F92" s="5" t="e">
        <f>I92/C92</f>
        <v>#DIV/0!</v>
      </c>
      <c r="G92" s="6">
        <f>Dashboard!$K$2</f>
        <v>0.002</v>
      </c>
      <c r="H92" s="7" t="e">
        <f t="shared" ref="H92:H95" si="30">F92*50%</f>
        <v>#DIV/0!</v>
      </c>
      <c r="I92" s="7">
        <f>Dashboard!$O$17</f>
        <v>0</v>
      </c>
    </row>
    <row r="93" ht="15.75" customHeight="1" spans="1:9">
      <c r="A93" s="2" t="str">
        <f>B93&amp;"-"&amp;COUNTIF($B$2:B93,B93)</f>
        <v>CPM-16</v>
      </c>
      <c r="B93" s="10" t="s">
        <v>23</v>
      </c>
      <c r="C93" s="4">
        <f>IF(B93=Dashboard!$G$17,Dashboard!$H$17,0)</f>
        <v>0</v>
      </c>
      <c r="D93" s="4">
        <f t="shared" si="21"/>
        <v>0</v>
      </c>
      <c r="E93" s="8" t="e">
        <f>I93/C93*1000</f>
        <v>#DIV/0!</v>
      </c>
      <c r="F93" s="5" t="e">
        <f t="shared" ref="F93:F95" si="31">E93*G93</f>
        <v>#DIV/0!</v>
      </c>
      <c r="G93" s="6">
        <f>Dashboard!$K$2</f>
        <v>0.002</v>
      </c>
      <c r="H93" s="7" t="e">
        <f t="shared" si="30"/>
        <v>#DIV/0!</v>
      </c>
      <c r="I93" s="7">
        <f>Dashboard!$O$17</f>
        <v>0</v>
      </c>
    </row>
    <row r="94" ht="15.75" customHeight="1" spans="1:9">
      <c r="A94" s="2" t="str">
        <f>B94&amp;"-"&amp;COUNTIF($B$2:B94,B94)</f>
        <v>CPV-16</v>
      </c>
      <c r="B94" s="10" t="s">
        <v>24</v>
      </c>
      <c r="C94" s="4">
        <f>IF(B94=Dashboard!$G$17,Dashboard!$H$17,0)</f>
        <v>0</v>
      </c>
      <c r="D94" s="4">
        <f t="shared" si="21"/>
        <v>0</v>
      </c>
      <c r="E94" s="5" t="e">
        <f>I94/C94</f>
        <v>#DIV/0!</v>
      </c>
      <c r="F94" s="5" t="e">
        <f t="shared" si="31"/>
        <v>#DIV/0!</v>
      </c>
      <c r="G94" s="6">
        <f>Dashboard!$K$2</f>
        <v>0.002</v>
      </c>
      <c r="H94" s="7" t="e">
        <f t="shared" si="30"/>
        <v>#DIV/0!</v>
      </c>
      <c r="I94" s="7">
        <f>Dashboard!$O$17</f>
        <v>0</v>
      </c>
    </row>
    <row r="95" ht="15.75" customHeight="1" spans="1:9">
      <c r="A95" s="2" t="str">
        <f>B95&amp;"-"&amp;COUNTIF($B$2:B95,B95)</f>
        <v>PER SPOT-16</v>
      </c>
      <c r="B95" s="10" t="s">
        <v>25</v>
      </c>
      <c r="C95" s="4">
        <f>IF(B95=Dashboard!$G$17,Dashboard!$H$17,0)</f>
        <v>0</v>
      </c>
      <c r="D95" s="4">
        <f t="shared" si="21"/>
        <v>0</v>
      </c>
      <c r="E95" s="5" t="e">
        <f>I95/C95</f>
        <v>#DIV/0!</v>
      </c>
      <c r="F95" s="5" t="e">
        <f t="shared" si="31"/>
        <v>#DIV/0!</v>
      </c>
      <c r="G95" s="6">
        <f>Dashboard!$K$2</f>
        <v>0.002</v>
      </c>
      <c r="H95" s="7" t="e">
        <f t="shared" si="30"/>
        <v>#DIV/0!</v>
      </c>
      <c r="I95" s="7">
        <f>Dashboard!$O$17</f>
        <v>0</v>
      </c>
    </row>
    <row r="96" ht="15.75" customHeight="1" spans="1:9">
      <c r="A96" s="2" t="str">
        <f>B96&amp;"-"&amp;COUNTIF($B$2:B96,B96)</f>
        <v>Per Day-16</v>
      </c>
      <c r="B96" s="11" t="s">
        <v>26</v>
      </c>
      <c r="C96" s="4">
        <f>IF(B96=Dashboard!$G$17,Dashboard!$H$17,0)</f>
        <v>0</v>
      </c>
      <c r="D96" s="4">
        <f t="shared" si="21"/>
        <v>0</v>
      </c>
      <c r="E96" s="5">
        <f>I96*0</f>
        <v>0</v>
      </c>
      <c r="F96" s="5">
        <f>I96*0</f>
        <v>0</v>
      </c>
      <c r="G96" s="6">
        <f>I96*0</f>
        <v>0</v>
      </c>
      <c r="H96" s="7">
        <f>I96*0</f>
        <v>0</v>
      </c>
      <c r="I96" s="7">
        <f>Dashboard!$O$17</f>
        <v>0</v>
      </c>
    </row>
    <row r="97" ht="15.75" customHeight="1" spans="1:9">
      <c r="A97" s="2" t="str">
        <f>B97&amp;"-"&amp;COUNTIF($B$2:B97,B97)</f>
        <v>Fixed-16</v>
      </c>
      <c r="B97" s="11" t="s">
        <v>27</v>
      </c>
      <c r="C97" s="4">
        <f>IF(B97=Dashboard!$G$17,Dashboard!$H$17,0)</f>
        <v>0</v>
      </c>
      <c r="D97" s="4">
        <f t="shared" si="21"/>
        <v>0</v>
      </c>
      <c r="E97" s="8">
        <f>I97*0</f>
        <v>0</v>
      </c>
      <c r="F97" s="5">
        <f>I97*0</f>
        <v>0</v>
      </c>
      <c r="G97" s="6">
        <f>I97*0</f>
        <v>0</v>
      </c>
      <c r="H97" s="7">
        <f>I97*0</f>
        <v>0</v>
      </c>
      <c r="I97" s="7">
        <f>Dashboard!$O$17</f>
        <v>0</v>
      </c>
    </row>
    <row r="98" ht="15.75" customHeight="1" spans="1:9">
      <c r="A98" s="2" t="str">
        <f>B98&amp;"-"&amp;COUNTIF($B$2:B98,B98)</f>
        <v>CPC-17</v>
      </c>
      <c r="B98" s="3" t="s">
        <v>22</v>
      </c>
      <c r="C98" s="4">
        <f>IF(B98=Dashboard!$G$18,Dashboard!$H$18,0)</f>
        <v>0</v>
      </c>
      <c r="D98" s="4">
        <f t="shared" si="21"/>
        <v>0</v>
      </c>
      <c r="E98" s="5" t="e">
        <f>F98*100</f>
        <v>#DIV/0!</v>
      </c>
      <c r="F98" s="5" t="e">
        <f>I98/C98</f>
        <v>#DIV/0!</v>
      </c>
      <c r="G98" s="6">
        <f>Dashboard!$K$2</f>
        <v>0.002</v>
      </c>
      <c r="H98" s="7" t="e">
        <f t="shared" ref="H98:H101" si="32">F98*50%</f>
        <v>#DIV/0!</v>
      </c>
      <c r="I98" s="7">
        <f>Dashboard!$O$18</f>
        <v>0</v>
      </c>
    </row>
    <row r="99" ht="15.75" customHeight="1" spans="1:9">
      <c r="A99" s="2" t="str">
        <f>B99&amp;"-"&amp;COUNTIF($B$2:B99,B99)</f>
        <v>CPM-17</v>
      </c>
      <c r="B99" s="3" t="s">
        <v>23</v>
      </c>
      <c r="C99" s="4">
        <f>IF(B99=Dashboard!$G$18,Dashboard!$H$18,0)</f>
        <v>0</v>
      </c>
      <c r="D99" s="4">
        <f t="shared" si="21"/>
        <v>0</v>
      </c>
      <c r="E99" s="8" t="e">
        <f>I99/C99*1000</f>
        <v>#DIV/0!</v>
      </c>
      <c r="F99" s="5" t="e">
        <f t="shared" ref="F99:F101" si="33">E99*G99</f>
        <v>#DIV/0!</v>
      </c>
      <c r="G99" s="6">
        <f>Dashboard!$K$2</f>
        <v>0.002</v>
      </c>
      <c r="H99" s="7" t="e">
        <f t="shared" si="32"/>
        <v>#DIV/0!</v>
      </c>
      <c r="I99" s="7">
        <f>Dashboard!$O$18</f>
        <v>0</v>
      </c>
    </row>
    <row r="100" ht="15.75" customHeight="1" spans="1:9">
      <c r="A100" s="2" t="str">
        <f>B100&amp;"-"&amp;COUNTIF($B$2:B100,B100)</f>
        <v>CPV-17</v>
      </c>
      <c r="B100" s="3" t="s">
        <v>24</v>
      </c>
      <c r="C100" s="4">
        <f>IF(B100=Dashboard!$G$18,Dashboard!$H$18,0)</f>
        <v>0</v>
      </c>
      <c r="D100" s="4">
        <f t="shared" si="21"/>
        <v>0</v>
      </c>
      <c r="E100" s="5" t="e">
        <f>I100/C100</f>
        <v>#DIV/0!</v>
      </c>
      <c r="F100" s="5" t="e">
        <f t="shared" si="33"/>
        <v>#DIV/0!</v>
      </c>
      <c r="G100" s="6">
        <f>Dashboard!$K$2</f>
        <v>0.002</v>
      </c>
      <c r="H100" s="7" t="e">
        <f t="shared" si="32"/>
        <v>#DIV/0!</v>
      </c>
      <c r="I100" s="7">
        <f>Dashboard!$O$18</f>
        <v>0</v>
      </c>
    </row>
    <row r="101" ht="15.75" customHeight="1" spans="1:9">
      <c r="A101" s="2" t="str">
        <f>B101&amp;"-"&amp;COUNTIF($B$2:B101,B101)</f>
        <v>PER SPOT-17</v>
      </c>
      <c r="B101" s="3" t="s">
        <v>25</v>
      </c>
      <c r="C101" s="4">
        <f>IF(B101=Dashboard!$G$18,Dashboard!$H$18,0)</f>
        <v>0</v>
      </c>
      <c r="D101" s="4">
        <f t="shared" si="21"/>
        <v>0</v>
      </c>
      <c r="E101" s="5" t="e">
        <f>I101/C101</f>
        <v>#DIV/0!</v>
      </c>
      <c r="F101" s="5" t="e">
        <f t="shared" si="33"/>
        <v>#DIV/0!</v>
      </c>
      <c r="G101" s="6">
        <f>Dashboard!$K$2</f>
        <v>0.002</v>
      </c>
      <c r="H101" s="7" t="e">
        <f t="shared" si="32"/>
        <v>#DIV/0!</v>
      </c>
      <c r="I101" s="7">
        <f>Dashboard!$O$18</f>
        <v>0</v>
      </c>
    </row>
    <row r="102" ht="15.75" customHeight="1" spans="1:9">
      <c r="A102" s="2" t="str">
        <f>B102&amp;"-"&amp;COUNTIF($B$2:B102,B102)</f>
        <v>Per Day-17</v>
      </c>
      <c r="B102" s="9" t="s">
        <v>26</v>
      </c>
      <c r="C102" s="4">
        <f>IF(B102=Dashboard!$G$18,Dashboard!$H$18,0)</f>
        <v>0</v>
      </c>
      <c r="D102" s="4">
        <f t="shared" si="21"/>
        <v>0</v>
      </c>
      <c r="E102" s="5">
        <f>I102*0</f>
        <v>0</v>
      </c>
      <c r="F102" s="5">
        <f>I102*0</f>
        <v>0</v>
      </c>
      <c r="G102" s="6">
        <f>I102*0</f>
        <v>0</v>
      </c>
      <c r="H102" s="7">
        <f>I102*0</f>
        <v>0</v>
      </c>
      <c r="I102" s="7">
        <f>Dashboard!$O$18</f>
        <v>0</v>
      </c>
    </row>
    <row r="103" ht="15.75" customHeight="1" spans="1:9">
      <c r="A103" s="2" t="str">
        <f>B103&amp;"-"&amp;COUNTIF($B$2:B103,B103)</f>
        <v>Fixed-17</v>
      </c>
      <c r="B103" s="9" t="s">
        <v>27</v>
      </c>
      <c r="C103" s="4">
        <f>IF(B103=Dashboard!$G$18,Dashboard!$H$18,0)</f>
        <v>0</v>
      </c>
      <c r="D103" s="4">
        <f t="shared" si="21"/>
        <v>0</v>
      </c>
      <c r="E103" s="8">
        <f>I103*0</f>
        <v>0</v>
      </c>
      <c r="F103" s="5">
        <f>I103*0</f>
        <v>0</v>
      </c>
      <c r="G103" s="6">
        <f>I103*0</f>
        <v>0</v>
      </c>
      <c r="H103" s="7">
        <f>I103*0</f>
        <v>0</v>
      </c>
      <c r="I103" s="7">
        <f>Dashboard!$O$18</f>
        <v>0</v>
      </c>
    </row>
    <row r="104" ht="15.75" customHeight="1" spans="1:9">
      <c r="A104" s="2" t="str">
        <f>B104&amp;"-"&amp;COUNTIF($B$2:B104,B104)</f>
        <v>CPC-18</v>
      </c>
      <c r="B104" s="10" t="s">
        <v>22</v>
      </c>
      <c r="C104" s="4">
        <f>IF(B104=Dashboard!$G$19,Dashboard!$H$19,0)</f>
        <v>0</v>
      </c>
      <c r="D104" s="4">
        <f t="shared" si="21"/>
        <v>0</v>
      </c>
      <c r="E104" s="5" t="e">
        <f>F104*100</f>
        <v>#DIV/0!</v>
      </c>
      <c r="F104" s="5" t="e">
        <f>I104/C104</f>
        <v>#DIV/0!</v>
      </c>
      <c r="G104" s="6">
        <f>Dashboard!$K$2</f>
        <v>0.002</v>
      </c>
      <c r="H104" s="7" t="e">
        <f t="shared" ref="H104:H107" si="34">F104*50%</f>
        <v>#DIV/0!</v>
      </c>
      <c r="I104" s="7">
        <f>Dashboard!$O$19</f>
        <v>0</v>
      </c>
    </row>
    <row r="105" ht="15.75" customHeight="1" spans="1:9">
      <c r="A105" s="2" t="str">
        <f>B105&amp;"-"&amp;COUNTIF($B$2:B105,B105)</f>
        <v>CPM-18</v>
      </c>
      <c r="B105" s="10" t="s">
        <v>23</v>
      </c>
      <c r="C105" s="4">
        <f>IF(B105=Dashboard!$G$19,Dashboard!$H$19,0)</f>
        <v>0</v>
      </c>
      <c r="D105" s="4">
        <f t="shared" si="21"/>
        <v>0</v>
      </c>
      <c r="E105" s="8" t="e">
        <f>I105/C105*1000</f>
        <v>#DIV/0!</v>
      </c>
      <c r="F105" s="5" t="e">
        <f t="shared" ref="F105:F107" si="35">E105*G105</f>
        <v>#DIV/0!</v>
      </c>
      <c r="G105" s="6">
        <f>Dashboard!$K$2</f>
        <v>0.002</v>
      </c>
      <c r="H105" s="7" t="e">
        <f t="shared" si="34"/>
        <v>#DIV/0!</v>
      </c>
      <c r="I105" s="7">
        <f>Dashboard!$O$19</f>
        <v>0</v>
      </c>
    </row>
    <row r="106" ht="15.75" customHeight="1" spans="1:9">
      <c r="A106" s="2" t="str">
        <f>B106&amp;"-"&amp;COUNTIF($B$2:B106,B106)</f>
        <v>CPV-18</v>
      </c>
      <c r="B106" s="10" t="s">
        <v>24</v>
      </c>
      <c r="C106" s="4">
        <f>IF(B106=Dashboard!$G$19,Dashboard!$H$19,0)</f>
        <v>0</v>
      </c>
      <c r="D106" s="4">
        <f t="shared" si="21"/>
        <v>0</v>
      </c>
      <c r="E106" s="5" t="e">
        <f>I106/C106</f>
        <v>#DIV/0!</v>
      </c>
      <c r="F106" s="5" t="e">
        <f t="shared" si="35"/>
        <v>#DIV/0!</v>
      </c>
      <c r="G106" s="6">
        <f>Dashboard!$K$2</f>
        <v>0.002</v>
      </c>
      <c r="H106" s="7" t="e">
        <f t="shared" si="34"/>
        <v>#DIV/0!</v>
      </c>
      <c r="I106" s="7">
        <f>Dashboard!$O$19</f>
        <v>0</v>
      </c>
    </row>
    <row r="107" ht="15.75" customHeight="1" spans="1:9">
      <c r="A107" s="2" t="str">
        <f>B107&amp;"-"&amp;COUNTIF($B$2:B107,B107)</f>
        <v>PER SPOT-18</v>
      </c>
      <c r="B107" s="10" t="s">
        <v>25</v>
      </c>
      <c r="C107" s="4">
        <f>IF(B107=Dashboard!$G$19,Dashboard!$H$19,0)</f>
        <v>0</v>
      </c>
      <c r="D107" s="4">
        <f t="shared" si="21"/>
        <v>0</v>
      </c>
      <c r="E107" s="5" t="e">
        <f>I107/C107</f>
        <v>#DIV/0!</v>
      </c>
      <c r="F107" s="5" t="e">
        <f t="shared" si="35"/>
        <v>#DIV/0!</v>
      </c>
      <c r="G107" s="6">
        <f>Dashboard!$K$2</f>
        <v>0.002</v>
      </c>
      <c r="H107" s="7" t="e">
        <f t="shared" si="34"/>
        <v>#DIV/0!</v>
      </c>
      <c r="I107" s="7">
        <f>Dashboard!$O$19</f>
        <v>0</v>
      </c>
    </row>
    <row r="108" ht="15.75" customHeight="1" spans="1:9">
      <c r="A108" s="2" t="str">
        <f>B108&amp;"-"&amp;COUNTIF($B$2:B108,B108)</f>
        <v>Per Day-18</v>
      </c>
      <c r="B108" s="11" t="s">
        <v>26</v>
      </c>
      <c r="C108" s="4">
        <f>IF(B108=Dashboard!$G$19,Dashboard!$H$19,0)</f>
        <v>0</v>
      </c>
      <c r="D108" s="4">
        <f t="shared" si="21"/>
        <v>0</v>
      </c>
      <c r="E108" s="5">
        <f>I108*0</f>
        <v>0</v>
      </c>
      <c r="F108" s="5">
        <f>I108*0</f>
        <v>0</v>
      </c>
      <c r="G108" s="6">
        <f>I108*0</f>
        <v>0</v>
      </c>
      <c r="H108" s="7">
        <f>I108*0</f>
        <v>0</v>
      </c>
      <c r="I108" s="7">
        <f>Dashboard!$O$19</f>
        <v>0</v>
      </c>
    </row>
    <row r="109" ht="15.75" customHeight="1" spans="1:9">
      <c r="A109" s="2" t="str">
        <f>B109&amp;"-"&amp;COUNTIF($B$2:B109,B109)</f>
        <v>Fixed-18</v>
      </c>
      <c r="B109" s="11" t="s">
        <v>27</v>
      </c>
      <c r="C109" s="4">
        <f>IF(B109=Dashboard!$G$19,Dashboard!$H$19,0)</f>
        <v>0</v>
      </c>
      <c r="D109" s="4">
        <f t="shared" si="21"/>
        <v>0</v>
      </c>
      <c r="E109" s="8">
        <f>I109*0</f>
        <v>0</v>
      </c>
      <c r="F109" s="5">
        <f>I109*0</f>
        <v>0</v>
      </c>
      <c r="G109" s="6">
        <f>I109*0</f>
        <v>0</v>
      </c>
      <c r="H109" s="7">
        <f>I109*0</f>
        <v>0</v>
      </c>
      <c r="I109" s="7">
        <f>Dashboard!$O$19</f>
        <v>0</v>
      </c>
    </row>
    <row r="110" ht="15.75" customHeight="1" spans="1:9">
      <c r="A110" s="2" t="str">
        <f>B110&amp;"-"&amp;COUNTIF($B$2:B110,B110)</f>
        <v>CPC-19</v>
      </c>
      <c r="B110" s="3" t="s">
        <v>22</v>
      </c>
      <c r="C110" s="4">
        <f>IF(B110=Dashboard!$G$20,Dashboard!$H$20,0)</f>
        <v>0</v>
      </c>
      <c r="D110" s="4">
        <f t="shared" si="21"/>
        <v>0</v>
      </c>
      <c r="E110" s="5" t="e">
        <f>F110*100</f>
        <v>#DIV/0!</v>
      </c>
      <c r="F110" s="5" t="e">
        <f>I110/C110</f>
        <v>#DIV/0!</v>
      </c>
      <c r="G110" s="6">
        <f>Dashboard!$K$2</f>
        <v>0.002</v>
      </c>
      <c r="H110" s="7" t="e">
        <f t="shared" ref="H110:H113" si="36">F110*50%</f>
        <v>#DIV/0!</v>
      </c>
      <c r="I110" s="7">
        <f>Dashboard!$O$20</f>
        <v>0</v>
      </c>
    </row>
    <row r="111" ht="15.75" customHeight="1" spans="1:9">
      <c r="A111" s="2" t="str">
        <f>B111&amp;"-"&amp;COUNTIF($B$2:B111,B111)</f>
        <v>CPM-19</v>
      </c>
      <c r="B111" s="3" t="s">
        <v>23</v>
      </c>
      <c r="C111" s="4">
        <f>IF(B111=Dashboard!$G$20,Dashboard!$H$20,0)</f>
        <v>0</v>
      </c>
      <c r="D111" s="4">
        <f t="shared" si="21"/>
        <v>0</v>
      </c>
      <c r="E111" s="8" t="e">
        <f>I111/C111*1000</f>
        <v>#DIV/0!</v>
      </c>
      <c r="F111" s="5" t="e">
        <f t="shared" ref="F111:F113" si="37">E111*G111</f>
        <v>#DIV/0!</v>
      </c>
      <c r="G111" s="6">
        <f>Dashboard!$K$2</f>
        <v>0.002</v>
      </c>
      <c r="H111" s="7" t="e">
        <f t="shared" si="36"/>
        <v>#DIV/0!</v>
      </c>
      <c r="I111" s="7">
        <f>Dashboard!$O$20</f>
        <v>0</v>
      </c>
    </row>
    <row r="112" ht="15.75" customHeight="1" spans="1:9">
      <c r="A112" s="2" t="str">
        <f>B112&amp;"-"&amp;COUNTIF($B$2:B112,B112)</f>
        <v>CPV-19</v>
      </c>
      <c r="B112" s="3" t="s">
        <v>24</v>
      </c>
      <c r="C112" s="4">
        <f>IF(B112=Dashboard!$G$20,Dashboard!$H$20,0)</f>
        <v>0</v>
      </c>
      <c r="D112" s="4">
        <f t="shared" si="21"/>
        <v>0</v>
      </c>
      <c r="E112" s="5" t="e">
        <f>I112/C112</f>
        <v>#DIV/0!</v>
      </c>
      <c r="F112" s="5" t="e">
        <f t="shared" si="37"/>
        <v>#DIV/0!</v>
      </c>
      <c r="G112" s="6">
        <f>Dashboard!$K$2</f>
        <v>0.002</v>
      </c>
      <c r="H112" s="7" t="e">
        <f t="shared" si="36"/>
        <v>#DIV/0!</v>
      </c>
      <c r="I112" s="7">
        <f>Dashboard!$O$20</f>
        <v>0</v>
      </c>
    </row>
    <row r="113" ht="15.75" customHeight="1" spans="1:9">
      <c r="A113" s="2" t="str">
        <f>B113&amp;"-"&amp;COUNTIF($B$2:B113,B113)</f>
        <v>PER SPOT-19</v>
      </c>
      <c r="B113" s="3" t="s">
        <v>25</v>
      </c>
      <c r="C113" s="4">
        <f>IF(B113=Dashboard!$G$20,Dashboard!$H$20,0)</f>
        <v>0</v>
      </c>
      <c r="D113" s="4">
        <f t="shared" si="21"/>
        <v>0</v>
      </c>
      <c r="E113" s="5" t="e">
        <f>I113/C113</f>
        <v>#DIV/0!</v>
      </c>
      <c r="F113" s="5" t="e">
        <f t="shared" si="37"/>
        <v>#DIV/0!</v>
      </c>
      <c r="G113" s="6">
        <f>Dashboard!$K$2</f>
        <v>0.002</v>
      </c>
      <c r="H113" s="7" t="e">
        <f t="shared" si="36"/>
        <v>#DIV/0!</v>
      </c>
      <c r="I113" s="7">
        <f>Dashboard!$O$20</f>
        <v>0</v>
      </c>
    </row>
    <row r="114" ht="15.75" customHeight="1" spans="1:9">
      <c r="A114" s="2" t="str">
        <f>B114&amp;"-"&amp;COUNTIF($B$2:B114,B114)</f>
        <v>Per Day-19</v>
      </c>
      <c r="B114" s="9" t="s">
        <v>26</v>
      </c>
      <c r="C114" s="4">
        <f>IF(B114=Dashboard!$G$20,Dashboard!$H$20,0)</f>
        <v>0</v>
      </c>
      <c r="D114" s="4">
        <f t="shared" si="21"/>
        <v>0</v>
      </c>
      <c r="E114" s="5">
        <f>I114*0</f>
        <v>0</v>
      </c>
      <c r="F114" s="5">
        <f>I114*0</f>
        <v>0</v>
      </c>
      <c r="G114" s="6">
        <f>I114*0</f>
        <v>0</v>
      </c>
      <c r="H114" s="7">
        <f>I114*0</f>
        <v>0</v>
      </c>
      <c r="I114" s="7">
        <f>Dashboard!$O$20</f>
        <v>0</v>
      </c>
    </row>
    <row r="115" ht="15.75" customHeight="1" spans="1:9">
      <c r="A115" s="2" t="str">
        <f>B115&amp;"-"&amp;COUNTIF($B$2:B115,B115)</f>
        <v>Fixed-19</v>
      </c>
      <c r="B115" s="9" t="s">
        <v>27</v>
      </c>
      <c r="C115" s="4">
        <f>IF(B115=Dashboard!$G$20,Dashboard!$H$20,0)</f>
        <v>0</v>
      </c>
      <c r="D115" s="4">
        <f t="shared" si="21"/>
        <v>0</v>
      </c>
      <c r="E115" s="8">
        <f>I115*0</f>
        <v>0</v>
      </c>
      <c r="F115" s="5">
        <f>I115*0</f>
        <v>0</v>
      </c>
      <c r="G115" s="6">
        <f>I115*0</f>
        <v>0</v>
      </c>
      <c r="H115" s="7">
        <f>I115*0</f>
        <v>0</v>
      </c>
      <c r="I115" s="7">
        <f>Dashboard!$O$20</f>
        <v>0</v>
      </c>
    </row>
    <row r="116" ht="15.75" customHeight="1" spans="1:9">
      <c r="A116" s="2" t="str">
        <f>B116&amp;"-"&amp;COUNTIF($B$2:B116,B116)</f>
        <v>CPC-20</v>
      </c>
      <c r="B116" s="10" t="s">
        <v>22</v>
      </c>
      <c r="C116" s="4">
        <f>IF(B116=Dashboard!$G$21,Dashboard!$H$21,0)</f>
        <v>0</v>
      </c>
      <c r="D116" s="4">
        <f t="shared" si="21"/>
        <v>0</v>
      </c>
      <c r="E116" s="5" t="e">
        <f>F116*100</f>
        <v>#DIV/0!</v>
      </c>
      <c r="F116" s="5" t="e">
        <f>I116/C116</f>
        <v>#DIV/0!</v>
      </c>
      <c r="G116" s="6">
        <f>Dashboard!$K$2</f>
        <v>0.002</v>
      </c>
      <c r="H116" s="7" t="e">
        <f t="shared" ref="H116:H119" si="38">F116*50%</f>
        <v>#DIV/0!</v>
      </c>
      <c r="I116" s="7">
        <f>Dashboard!$O$21</f>
        <v>0</v>
      </c>
    </row>
    <row r="117" ht="15.75" customHeight="1" spans="1:9">
      <c r="A117" s="2" t="str">
        <f>B117&amp;"-"&amp;COUNTIF($B$2:B117,B117)</f>
        <v>CPM-20</v>
      </c>
      <c r="B117" s="10" t="s">
        <v>23</v>
      </c>
      <c r="C117" s="4">
        <f>IF(B117=Dashboard!$G$21,Dashboard!$H$21,0)</f>
        <v>0</v>
      </c>
      <c r="D117" s="4">
        <f t="shared" si="21"/>
        <v>0</v>
      </c>
      <c r="E117" s="8" t="e">
        <f>I117/C117*1000</f>
        <v>#DIV/0!</v>
      </c>
      <c r="F117" s="5" t="e">
        <f t="shared" ref="F117:F119" si="39">E117*G117</f>
        <v>#DIV/0!</v>
      </c>
      <c r="G117" s="6">
        <f>Dashboard!$K$2</f>
        <v>0.002</v>
      </c>
      <c r="H117" s="7" t="e">
        <f t="shared" si="38"/>
        <v>#DIV/0!</v>
      </c>
      <c r="I117" s="7">
        <f>Dashboard!$O$21</f>
        <v>0</v>
      </c>
    </row>
    <row r="118" ht="15.75" customHeight="1" spans="1:9">
      <c r="A118" s="2" t="str">
        <f>B118&amp;"-"&amp;COUNTIF($B$2:B118,B118)</f>
        <v>CPV-20</v>
      </c>
      <c r="B118" s="10" t="s">
        <v>24</v>
      </c>
      <c r="C118" s="4">
        <f>IF(B118=Dashboard!$G$21,Dashboard!$H$21,0)</f>
        <v>0</v>
      </c>
      <c r="D118" s="4">
        <f t="shared" si="21"/>
        <v>0</v>
      </c>
      <c r="E118" s="5" t="e">
        <f>I118/C118</f>
        <v>#DIV/0!</v>
      </c>
      <c r="F118" s="5" t="e">
        <f t="shared" si="39"/>
        <v>#DIV/0!</v>
      </c>
      <c r="G118" s="6">
        <f>Dashboard!$K$2</f>
        <v>0.002</v>
      </c>
      <c r="H118" s="7" t="e">
        <f t="shared" si="38"/>
        <v>#DIV/0!</v>
      </c>
      <c r="I118" s="7">
        <f>Dashboard!$O$21</f>
        <v>0</v>
      </c>
    </row>
    <row r="119" ht="15.75" customHeight="1" spans="1:9">
      <c r="A119" s="2" t="str">
        <f>B119&amp;"-"&amp;COUNTIF($B$2:B119,B119)</f>
        <v>PER SPOT-20</v>
      </c>
      <c r="B119" s="10" t="s">
        <v>25</v>
      </c>
      <c r="C119" s="4">
        <f>IF(B119=Dashboard!$G$21,Dashboard!$H$21,0)</f>
        <v>0</v>
      </c>
      <c r="D119" s="4">
        <f t="shared" si="21"/>
        <v>0</v>
      </c>
      <c r="E119" s="5" t="e">
        <f>I119/C119</f>
        <v>#DIV/0!</v>
      </c>
      <c r="F119" s="5" t="e">
        <f t="shared" si="39"/>
        <v>#DIV/0!</v>
      </c>
      <c r="G119" s="6">
        <f>Dashboard!$K$2</f>
        <v>0.002</v>
      </c>
      <c r="H119" s="7" t="e">
        <f t="shared" si="38"/>
        <v>#DIV/0!</v>
      </c>
      <c r="I119" s="7">
        <f>Dashboard!$O$21</f>
        <v>0</v>
      </c>
    </row>
    <row r="120" ht="15.75" customHeight="1" spans="1:9">
      <c r="A120" s="2" t="str">
        <f>B120&amp;"-"&amp;COUNTIF($B$2:B120,B120)</f>
        <v>Per Day-20</v>
      </c>
      <c r="B120" s="11" t="s">
        <v>26</v>
      </c>
      <c r="C120" s="4">
        <f>IF(B120=Dashboard!$G$21,Dashboard!$H$21,0)</f>
        <v>0</v>
      </c>
      <c r="D120" s="4">
        <f t="shared" si="21"/>
        <v>0</v>
      </c>
      <c r="E120" s="5">
        <f>I120*0</f>
        <v>0</v>
      </c>
      <c r="F120" s="5">
        <f>I120*0</f>
        <v>0</v>
      </c>
      <c r="G120" s="6">
        <f>I120*0</f>
        <v>0</v>
      </c>
      <c r="H120" s="7">
        <f>I120*0</f>
        <v>0</v>
      </c>
      <c r="I120" s="7">
        <f>Dashboard!$O$21</f>
        <v>0</v>
      </c>
    </row>
    <row r="121" ht="15.75" customHeight="1" spans="1:9">
      <c r="A121" s="2" t="str">
        <f>B121&amp;"-"&amp;COUNTIF($B$2:B121,B121)</f>
        <v>Fixed-20</v>
      </c>
      <c r="B121" s="11" t="s">
        <v>27</v>
      </c>
      <c r="C121" s="4">
        <f>IF(B121=Dashboard!$G$21,Dashboard!$H$21,0)</f>
        <v>0</v>
      </c>
      <c r="D121" s="4">
        <f t="shared" si="21"/>
        <v>0</v>
      </c>
      <c r="E121" s="8">
        <f>I121*0</f>
        <v>0</v>
      </c>
      <c r="F121" s="5">
        <f>I121*0</f>
        <v>0</v>
      </c>
      <c r="G121" s="6">
        <f>I121*0</f>
        <v>0</v>
      </c>
      <c r="H121" s="7">
        <f>I121*0</f>
        <v>0</v>
      </c>
      <c r="I121" s="7">
        <f>Dashboard!$O$21</f>
        <v>0</v>
      </c>
    </row>
    <row r="122" ht="15.75" customHeight="1"/>
    <row r="123" ht="15.75" customHeight="1" spans="2:2">
      <c r="B123">
        <v>1</v>
      </c>
    </row>
    <row r="124" ht="15.75" customHeight="1" spans="2:2">
      <c r="B124">
        <v>2</v>
      </c>
    </row>
    <row r="125" ht="15.75" customHeight="1" spans="2:2">
      <c r="B125">
        <v>3</v>
      </c>
    </row>
    <row r="126" ht="15.75" customHeight="1" spans="2:2">
      <c r="B126">
        <v>4</v>
      </c>
    </row>
    <row r="127" ht="15.75" customHeight="1" spans="2:2">
      <c r="B127">
        <v>5</v>
      </c>
    </row>
    <row r="128" ht="15.75" customHeight="1" spans="2:2">
      <c r="B128">
        <v>6</v>
      </c>
    </row>
    <row r="129" ht="15.75" customHeight="1" spans="2:2">
      <c r="B129">
        <v>7</v>
      </c>
    </row>
    <row r="130" ht="15.75" customHeight="1" spans="2:2">
      <c r="B130">
        <v>8</v>
      </c>
    </row>
    <row r="131" ht="15.75" customHeight="1" spans="2:2">
      <c r="B131">
        <v>9</v>
      </c>
    </row>
    <row r="132" ht="15.75" customHeight="1" spans="2:2">
      <c r="B132">
        <v>10</v>
      </c>
    </row>
    <row r="133" ht="15.75" customHeight="1" spans="2:2">
      <c r="B133">
        <v>11</v>
      </c>
    </row>
    <row r="134" ht="15.75" customHeight="1" spans="2:2">
      <c r="B134">
        <v>12</v>
      </c>
    </row>
    <row r="135" ht="15.75" customHeight="1" spans="2:2">
      <c r="B135">
        <v>13</v>
      </c>
    </row>
    <row r="136" ht="15.75" customHeight="1" spans="2:2">
      <c r="B136">
        <v>14</v>
      </c>
    </row>
    <row r="137" ht="15.75" customHeight="1" spans="2:2">
      <c r="B137">
        <v>15</v>
      </c>
    </row>
    <row r="138" ht="15.75" customHeight="1" spans="2:2">
      <c r="B138">
        <v>16</v>
      </c>
    </row>
    <row r="139" ht="15.75" customHeight="1" spans="2:2">
      <c r="B139">
        <v>17</v>
      </c>
    </row>
    <row r="140" ht="15.75" customHeight="1" spans="2:2">
      <c r="B140">
        <v>18</v>
      </c>
    </row>
    <row r="141" ht="15.75" customHeight="1" spans="2:2">
      <c r="B141">
        <v>19</v>
      </c>
    </row>
    <row r="142" ht="15.75" customHeight="1" spans="2:2">
      <c r="B142">
        <v>20</v>
      </c>
    </row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</sheetData>
  <sheetProtection password="C6D1" sheet="1" objects="1"/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Dashboard</vt:lpstr>
      <vt:lpstr>Data-Formula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khadija ekhlas</dc:creator>
  <cp:lastModifiedBy>Media Ant</cp:lastModifiedBy>
  <dcterms:created xsi:type="dcterms:W3CDTF">2016-03-18T09:26:00Z</dcterms:created>
  <dcterms:modified xsi:type="dcterms:W3CDTF">2019-09-12T09:35:10Z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1033-11.2.0.8942</vt:lpwstr>
  </property>
</Properties>
</file>